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</sheets>
  <definedNames>
    <definedName name="_xlnm._FilterDatabase" localSheetId="0" hidden="1">Arkusz1!$B$1:$B$125</definedName>
    <definedName name="_GoBack" localSheetId="4">Arkusz5!$F$36</definedName>
    <definedName name="_xlnm.Print_Area" localSheetId="0">Arkusz1!$A$1:$E$92</definedName>
  </definedNames>
  <calcPr calcId="125725"/>
</workbook>
</file>

<file path=xl/calcChain.xml><?xml version="1.0" encoding="utf-8"?>
<calcChain xmlns="http://schemas.openxmlformats.org/spreadsheetml/2006/main">
  <c r="G25" i="4"/>
  <c r="H25"/>
  <c r="W31" i="3" l="1"/>
  <c r="T3" i="7"/>
  <c r="C28" l="1"/>
  <c r="E28" s="1"/>
  <c r="D24"/>
  <c r="D33" s="1"/>
  <c r="D6" i="6" s="1"/>
  <c r="C24" i="7"/>
  <c r="T12"/>
  <c r="H18" s="1"/>
  <c r="S12"/>
  <c r="R12"/>
  <c r="O11"/>
  <c r="N11"/>
  <c r="M11"/>
  <c r="J13"/>
  <c r="H13"/>
  <c r="E12"/>
  <c r="D12"/>
  <c r="C12"/>
  <c r="F32" i="5"/>
  <c r="F26"/>
  <c r="F38" s="1"/>
  <c r="E32" i="7"/>
  <c r="E31"/>
  <c r="E30"/>
  <c r="E27"/>
  <c r="E26"/>
  <c r="E25"/>
  <c r="C27"/>
  <c r="C26"/>
  <c r="C25"/>
  <c r="F37" i="5"/>
  <c r="F36"/>
  <c r="F35"/>
  <c r="L16"/>
  <c r="F31"/>
  <c r="F30"/>
  <c r="F27"/>
  <c r="C33" i="7" l="1"/>
  <c r="C6" i="6" s="1"/>
  <c r="E6" s="1"/>
  <c r="E24" i="7"/>
  <c r="E33" s="1"/>
  <c r="X30" i="3"/>
  <c r="J25" i="4"/>
  <c r="J14"/>
  <c r="I14"/>
  <c r="J13"/>
  <c r="I13"/>
  <c r="J6"/>
  <c r="I6"/>
  <c r="X31" i="3"/>
  <c r="X29"/>
  <c r="X28"/>
  <c r="X27"/>
  <c r="X26"/>
  <c r="X23"/>
  <c r="X22"/>
  <c r="X20"/>
  <c r="X19"/>
  <c r="G19"/>
  <c r="X18"/>
  <c r="G18"/>
  <c r="X17"/>
  <c r="G17"/>
  <c r="X16"/>
  <c r="G15"/>
  <c r="X14"/>
  <c r="G14"/>
  <c r="X13"/>
  <c r="G13"/>
  <c r="F13"/>
  <c r="X12"/>
  <c r="G12"/>
  <c r="X11"/>
  <c r="G11"/>
  <c r="X9"/>
  <c r="X8"/>
  <c r="F8"/>
  <c r="G8" s="1"/>
  <c r="X7"/>
  <c r="F7"/>
  <c r="G7" s="1"/>
  <c r="I25" i="4" l="1"/>
  <c r="F20" i="3"/>
  <c r="G20" s="1"/>
  <c r="H20" i="2" l="1"/>
  <c r="G20"/>
</calcChain>
</file>

<file path=xl/sharedStrings.xml><?xml version="1.0" encoding="utf-8"?>
<sst xmlns="http://schemas.openxmlformats.org/spreadsheetml/2006/main" count="665" uniqueCount="233">
  <si>
    <t>L.p.</t>
  </si>
  <si>
    <t>Jednostka kontrolująca</t>
  </si>
  <si>
    <t>Termin kontroli</t>
  </si>
  <si>
    <t>Przedmiot kontroli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</si>
  <si>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</si>
  <si>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</si>
  <si>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</si>
  <si>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</si>
  <si>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</si>
  <si>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</si>
  <si>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</si>
  <si>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</si>
  <si>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</si>
  <si>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Centrum Unijnych Projektów Transportowych</t>
  </si>
  <si>
    <t>Najwyższa Izba Kontroli</t>
  </si>
  <si>
    <t>10.</t>
  </si>
  <si>
    <t>Dolnośląski Urząd Wojewódzki</t>
  </si>
  <si>
    <t>Dolnośląski Wojewódzki Urząd Pracy</t>
  </si>
  <si>
    <t>Lp.</t>
  </si>
  <si>
    <t>Nazwa zewnętrznego podmiotu kontroli</t>
  </si>
  <si>
    <t>Liczba kontroli prowadzonych przez podmiot</t>
  </si>
  <si>
    <t>Czas trwania kontroli w dniach</t>
  </si>
  <si>
    <t>Urząd Marszałkowski Województwa Dolnośląskiego</t>
  </si>
  <si>
    <t>SUMA</t>
  </si>
  <si>
    <t>Zakład Ubezpieczeń Społecznych</t>
  </si>
  <si>
    <t>TPA Sp. z o.o. Sp. k. z ramienia Unicef</t>
  </si>
  <si>
    <t>Regionalna Izba Obrachunkowa</t>
  </si>
  <si>
    <t>Ministerstwo Eduacji</t>
  </si>
  <si>
    <t>Dolnośląska Instytucja Pośrednicząca</t>
  </si>
  <si>
    <t>Rejestr kontroli przeprowadzonych w Urzędzie Miejskim Wrocławia przez organy zewnętrzne w 2025 roku</t>
  </si>
  <si>
    <t>Państwowa Inspekcja Pracy</t>
  </si>
  <si>
    <t>Reforma planowania i zagospodarowania przestrzennego</t>
  </si>
  <si>
    <t>22.01.2025 - 13.02.2025</t>
  </si>
  <si>
    <t>13.01.2025 - 14.01.2025</t>
  </si>
  <si>
    <t>28.01.2025 - 19.02.2025</t>
  </si>
  <si>
    <t>31.01., 7,11,21,26,27.02, 11.03.2025</t>
  </si>
  <si>
    <t xml:space="preserve">Prawna ochrona pracy </t>
  </si>
  <si>
    <t>19.02.2025 -13.03.2025</t>
  </si>
  <si>
    <t>5.03.2025 - 27.03.2025</t>
  </si>
  <si>
    <t>27.03.2025 - 17.04.2025</t>
  </si>
  <si>
    <t>17.03.2025 - 11.04.2025</t>
  </si>
  <si>
    <t>Projekt FEDS.06.01-IZ.00-0012/24 pn. Zagospodarowanie wnętrza podwórzowego Struga - Kraszewskiego - Zegadłowicza - Kleczkowska we Wroclawiu</t>
  </si>
  <si>
    <t>Dolnośląski Wojewódzki Inspektor Transportu Drogowego</t>
  </si>
  <si>
    <t>13.05.2025 - 16.05.2025</t>
  </si>
  <si>
    <t>Ustawa o transporcie drogowym; wydawanie decyzji, zezwoleń</t>
  </si>
  <si>
    <t>26.05.2025 - 28.05.2025</t>
  </si>
  <si>
    <t xml:space="preserve">Projekt FEDS.08.03-IZ.00-0004/24 pn. Bliżej rynku pracy. Wsparcie rozwoju edukacji zawodowej we Wrocławiu </t>
  </si>
  <si>
    <t>Narodowy Fundusz Ochrony Środowiska i Gospodarki Wodnej</t>
  </si>
  <si>
    <t>Projekt FENX.01.02-IW.01-0016/23 pn. Wsparcie zrównoważonych systemów gospodarowania wodami opadowymi z udziałem zielono-niebieskiej infrastruktury we Wrocławiu</t>
  </si>
  <si>
    <t>27.01.2025 - 17.02.2025</t>
  </si>
  <si>
    <t>15.04.2025 - 14.05.2025</t>
  </si>
  <si>
    <t>25.02.2025, 5.03.2025</t>
  </si>
  <si>
    <t>22.04.2025 - 15.05.2025</t>
  </si>
  <si>
    <t>12.05.2025 - 3.06.2025</t>
  </si>
  <si>
    <t>12.05.2025 - 4.06.2025</t>
  </si>
  <si>
    <t>Wykorzystanie przez gminę środków Funduszu Pracy na dofinansowanie kosztów kształcenia młodocianych pracowników</t>
  </si>
  <si>
    <t>13.06.2025 - 11.07.2025</t>
  </si>
  <si>
    <t>4.07.2025 - 15.09.2025</t>
  </si>
  <si>
    <t>Projekt FEDS.11.01-IZ.00-0003/24 pn. Wsparcie podmiotu realizującego ZIT ze środków FEDS PT EFS+ w latach 2021-2027</t>
  </si>
  <si>
    <t>12.05.2025 - 12.06.2025</t>
  </si>
  <si>
    <t>Projekt FEDS.06.01-IZ.00-0023/24 pn. Zagospodarowanie wnętrza podwórzowego Wyszyńskiego - Prusa - Sępa Szarzyńskiego - Sienkiewicza we Wrocławiu</t>
  </si>
  <si>
    <t>2.06.2025 - 24.06.2025</t>
  </si>
  <si>
    <t>Projekt FEDS.01.03-IZ.00-0011/23 pn. e-Usługi oparte na systemie informacji przestrzennej pasa drogowego we Wrocławiu (e-ZDiUM)</t>
  </si>
  <si>
    <t>23.06.2025 - 8.07.2025</t>
  </si>
  <si>
    <t>Projekt FEDS.08.01-IZ.00-0020/23 pn. Młodzi Technicy z 18</t>
  </si>
  <si>
    <t>23.06.2025 - 21.07.2025</t>
  </si>
  <si>
    <t>Projekt FEDS.02.01-IZ.00-0024/23 pn. Modernizacja energetyczna wybranych zabytkowych budynków oświatowych w Gminie Wrocław</t>
  </si>
  <si>
    <t>8.07.2025 - 10.07.2025</t>
  </si>
  <si>
    <t>Projekt RPDS.03.03.02-02-0022/16 pn. Kompleksowa modernizacja budynku użyteczności publicznej zlokalizowanego przy ul. Hubskiej 8-16 we Wrocławiu</t>
  </si>
  <si>
    <t>Projekt FEDS.06.01-IZ.00-0007/24 pn. Zagospodarowanie wnętrza podwórzowego Kromera - Bydgoska - Łąka Mazurska we Wroclawiu</t>
  </si>
  <si>
    <t>Centum Unijnych Projektów Transportowych</t>
  </si>
  <si>
    <t>Projekt FEDS.02.02-IP.01-0056/23 pn. Kompleksowa modernizacja energetyczna budynków mieszkalnych wielorodzinnych we Wrocławiu</t>
  </si>
  <si>
    <t>28.07.2025 - 2.09.2025</t>
  </si>
  <si>
    <t>Realizacja zadań powiatu wynikających z ustawy o przeciwdziałaniu przemocy domowej</t>
  </si>
  <si>
    <t>6.10.2025 - 7.10.2025</t>
  </si>
  <si>
    <t>22.10.2025 - 24.10.2025</t>
  </si>
  <si>
    <t>Sposób utrwalania przebiegu imprez masowych na Stadionie Olimpijskim we Wrocławiu</t>
  </si>
  <si>
    <t>15.09.2025 -16.10.2025</t>
  </si>
  <si>
    <t>Projekt FEDS.06.01-IZ.00-0015/24 pn. Zagospodarowanie wnętrza podwórzowego w obrębie ulic Wapienna, Gajowa, Kamienna, Przestrzenna we Wrocławiu</t>
  </si>
  <si>
    <t>20.10.2025 - 14.11.2025</t>
  </si>
  <si>
    <t>4.11.2025 - 18.11.2025</t>
  </si>
  <si>
    <t>25.08.2025 - 10.10.2025</t>
  </si>
  <si>
    <t>9.10.2025 - 23.10.2025</t>
  </si>
  <si>
    <t>2.09.2025 - 1.10.2025</t>
  </si>
  <si>
    <t>Gospodarowanie środkami publicznymi obejmującymi część oświatową subwencji ogólnej, w tym wykonywanie obowiązków związanych z gromadzeniem danych stanowiących podstawę jej naliczenia na 2022 r.</t>
  </si>
  <si>
    <t>23.06.2025 - 18.07.2025</t>
  </si>
  <si>
    <t>17.11.2025 - 12.12.2025</t>
  </si>
  <si>
    <t>23.10.2025 - 27.10.2025</t>
  </si>
  <si>
    <t>24.02.2025 - 25.03.2025</t>
  </si>
  <si>
    <t>29.07.2025 - 27.08.2025</t>
  </si>
  <si>
    <t>10.09.2025 - 3.10.2025</t>
  </si>
  <si>
    <t>3.04.2025 - 30.04.2025</t>
  </si>
  <si>
    <t>17.04.2025 - 16.05.2025</t>
  </si>
  <si>
    <t>28.04.2025 - 21.05.2025</t>
  </si>
  <si>
    <t>13.10.2025 - 13.11.2025</t>
  </si>
  <si>
    <t>1.12.2025 - 3.12.2025</t>
  </si>
  <si>
    <t>19.08.2025 - 10.09.2025</t>
  </si>
  <si>
    <t>12.08.2025 - 5.09.2025</t>
  </si>
  <si>
    <t>12.11.2025 - 20.11.2025</t>
  </si>
  <si>
    <t>26.11.2025 - 28.11.2025</t>
  </si>
  <si>
    <t>26.05.2025 - 25.08.2025</t>
  </si>
  <si>
    <t xml:space="preserve"> Projekt FEDS 02.02-IP.01-0056/23 pn. Kompleksowa modernizacja energetyczna wybranych budynków mieszkalnych wielorodzinnych będących w zarządzie WM Sp. z o.o. na terenie Gminy Wrocław </t>
  </si>
  <si>
    <t>Bank Gospodarstawa Krajowego</t>
  </si>
  <si>
    <t>KPO - Kontrola realizacji Umów pożyczki nr ZT24-05979, ZT24-05980 i ZT24-05992 zawartych z Gminą Wrocław -projekty B4, B5 i B13</t>
  </si>
  <si>
    <t>3.07.2025 - 30.10.2025</t>
  </si>
  <si>
    <t>Wyszczególnienie</t>
  </si>
  <si>
    <t>Razem 2021-2025</t>
  </si>
  <si>
    <t>Razem</t>
  </si>
  <si>
    <t xml:space="preserve">Razem </t>
  </si>
  <si>
    <t>(stan na 9.11.2025)</t>
  </si>
  <si>
    <t>2021-2025</t>
  </si>
  <si>
    <t>Jednostki organizacyjne gminy Wrocław</t>
  </si>
  <si>
    <t>Zawiadomienia o podejrzeniu popełnienia przestępstwa</t>
  </si>
  <si>
    <t>Publiczne i niepubliczne jednostki oświatowe</t>
  </si>
  <si>
    <t>Zawiadomienia o ujawnionych okolicznościach wskazujących na naruszenie dyscypliny finansów publicznych</t>
  </si>
  <si>
    <t xml:space="preserve">Państwowa Inspekcja Pracy </t>
  </si>
  <si>
    <t>-</t>
  </si>
  <si>
    <t>Organizacje pozarządowe i kościelne osoby prawne</t>
  </si>
  <si>
    <t>Centrum Projektów Europejskich</t>
  </si>
  <si>
    <t>Podmioty, którym przekazano dotacje na prowadzenie niepublicznych żłobków lub realizację programu polityki zdrowotnej</t>
  </si>
  <si>
    <t>Agencja Bezpieczeństwa Wewnętrznego</t>
  </si>
  <si>
    <t>Komórki organizacyjne Urzędu Miejskiego Wrocławia</t>
  </si>
  <si>
    <t xml:space="preserve">Centrum Unijnych Projektów Transportowych </t>
  </si>
  <si>
    <t>Instytucje kultury</t>
  </si>
  <si>
    <t>Podmioty posiadające osobowość prawną, w których Miasto posiada co najmniej 50% udziałów albo akcji</t>
  </si>
  <si>
    <t>Stacje kontroli pojazdów</t>
  </si>
  <si>
    <t>11.</t>
  </si>
  <si>
    <t>Ośrodki szkolenia kierowców</t>
  </si>
  <si>
    <t>12.</t>
  </si>
  <si>
    <t>Podmioty prowadzące szkolenia osób ubiegających się o uzyskanie uprawnienia do kierowania tramwajem</t>
  </si>
  <si>
    <t>13.</t>
  </si>
  <si>
    <t>14.</t>
  </si>
  <si>
    <t>Izba Administracji Skarbowej</t>
  </si>
  <si>
    <t>15.</t>
  </si>
  <si>
    <t>16.</t>
  </si>
  <si>
    <t>Regionalna Izba Obrachunkowa we Wrocławiu</t>
  </si>
  <si>
    <t>17.</t>
  </si>
  <si>
    <t>Wojewódzki Zespół do Spraw Orzekania o Niepełnosprawności</t>
  </si>
  <si>
    <t>1*</t>
  </si>
  <si>
    <t>18.</t>
  </si>
  <si>
    <t>19.</t>
  </si>
  <si>
    <t>20.</t>
  </si>
  <si>
    <t>Europejski Trybunał Obrachunkowy</t>
  </si>
  <si>
    <t>21.</t>
  </si>
  <si>
    <t>Ministerstwo Edukacji</t>
  </si>
  <si>
    <t>22.</t>
  </si>
  <si>
    <t>TPA Sp. z o.o. Sp. k. z ramienia Unicef</t>
  </si>
  <si>
    <t>23.</t>
  </si>
  <si>
    <t>Liczba kontroli prowa-dzonych przez podmiot</t>
  </si>
  <si>
    <t>Czas trwania kontroli</t>
  </si>
  <si>
    <t>w dniach</t>
  </si>
  <si>
    <t>19*</t>
  </si>
  <si>
    <t>Bank Gospodarstwa Krajowego</t>
  </si>
  <si>
    <t xml:space="preserve">MOPS </t>
  </si>
  <si>
    <t>Podmioty, którym przekazano dotacje na prowadzenie niepublicznych żłobków, realizację programu polityki zdrowotnej lub realizację zadania z zakresu zdrowia publicznego</t>
  </si>
  <si>
    <t>WLM</t>
  </si>
  <si>
    <t>Samodzielne publiczne zakłady opieki zdrowotnej</t>
  </si>
  <si>
    <t>ZD</t>
  </si>
  <si>
    <t>Publiczne i niepubliczne jednostki oświatowe, prowadzone przez osoby fizyczne i prawne inne niż j.s.t.</t>
  </si>
  <si>
    <t>KSO</t>
  </si>
  <si>
    <t>KF</t>
  </si>
  <si>
    <t>Rok</t>
  </si>
  <si>
    <t>Kontrole planowe</t>
  </si>
  <si>
    <t>Kontrole o charakterze doraźnym</t>
  </si>
  <si>
    <t xml:space="preserve">Organizacje pozarządowe </t>
  </si>
  <si>
    <t>Biuro Wrocław Bez Barier</t>
  </si>
  <si>
    <t>KPZ</t>
  </si>
  <si>
    <t>5.12.2025 - 13.02.2026</t>
  </si>
  <si>
    <t>Izba Administracji Skarbowej we Wrocławiu</t>
  </si>
  <si>
    <t>Projekt FEDS.08.01-IZ.00-0100/24 pn. Nowoczesna edukacja - projekt partnerski Gminy Wrocław i Gminy Kobierzyce</t>
  </si>
  <si>
    <t>Projekt FEDS.08.01-IZ.00-091/23 pn. Wielki Mały Przedszkolak - rozwój edukacji przedszkolnej w Gminie Wrocław</t>
  </si>
  <si>
    <t>Projekt FEDS.02.10-IZ.00-0005/24 pn. Park przy ul. Idzikowskiego - rekultywacja terenów zdegradowanych działalnością gospodarczą i przemysłową we Wrocławiu</t>
  </si>
  <si>
    <t>26.11.2025 - 24.02.2026</t>
  </si>
  <si>
    <t>25.09.2025 - 10.10.2025</t>
  </si>
  <si>
    <t xml:space="preserve">Projekt FEDS.05.02-IZ.00- 0006/23 pn. Budowa kładki nad ujściem Widawy w celu wydzielenia dróg rowerowych we Wrocławiu </t>
  </si>
  <si>
    <t xml:space="preserve">Projekt FEDS.05.02-IZ.00-0006/23 pn. Budowa kładki nad ujściem Widawy w celu wydzielenia dróg rowerowych we Wrocławiu </t>
  </si>
  <si>
    <t>Linki do wyników kontroli</t>
  </si>
  <si>
    <t>LINK</t>
  </si>
  <si>
    <t>Projekt FENX.03.04-IP.02_0050/24-001-INF pn. Zintegrowany System Transporu Szynowego - etap IV</t>
  </si>
  <si>
    <t>Projekt FEDS.02.01-IZ.00-0024/23-004 pn.Modernizacja energetyczna wybranych zabytkowych budynków oświatowych w Gminie Wrocław</t>
  </si>
  <si>
    <t>Projekt nr RPDS.03.03.02-02-0034/16 pn. Kompleksowa termomodernizacja wybranych wielorodzinnych budynków mieszkalnych przy ul. Wyszyńskiego i ul. Kurkowej we Wrocławiu</t>
  </si>
  <si>
    <t>Projekt nr RPDS.06.01.02-02-0001/17 pn. Remont i przebudowa wraz z wyposażeniem trzech mieszkań o charakterze wspomaganym we Wrocławiu</t>
  </si>
  <si>
    <t>Projekt FEDS.01.03-IZ.0012/23-001 pn. Modernizacja Systemu Informacji Przestrzennej we Wrocławiu</t>
  </si>
  <si>
    <t>Projekt FEDS.02.01-IZ.00-0024/23-005 pn. Modernizacja energetyczna wybranych zabytkowych budynków oświatowych w Gminie Wrocław</t>
  </si>
  <si>
    <t>Audyt projektu FEDS.08.01.IZ-0027/23 (004,005) pn. Zawodowo w przyszłość – rozwój umiejętności niezbędnych na rynku pracy aglomeracji wrocławskiej</t>
  </si>
  <si>
    <t>Projekt RPDS.02.01.02-02-0016/16 pn. System wspierający windykacje w Gminie Wrocłw</t>
  </si>
  <si>
    <t>Projekt FEDS.01.03-IZ.0012/23-001 pn. Modernizacja Systemu Informacji Przestrzennej Wrocławia</t>
  </si>
  <si>
    <t xml:space="preserve">Projekt FEDS.08.01-IZ.00-0020/23 pn. Młodzi Technicy z 18 </t>
  </si>
  <si>
    <t xml:space="preserve">Projekt FEDS.02.01-IZ.00-0024/23 pn. Modernizacja energetyczna wybranych zabytkowych budynków oświatowych w Gminie Wrocław </t>
  </si>
  <si>
    <t>Projekt FEDS.03.01-IZ.00-009/24 pn. Spójna sieć tras rowerowych we Wrocławiu dla mieszkańców miasta i aglomeracji wraz z budową infrastruktury towarzyszącej - etap 1</t>
  </si>
  <si>
    <t xml:space="preserve"> Projekt pn. GreenPlace. Let's do it together!, realizowanego w ramach programu URBACT IV</t>
  </si>
  <si>
    <t>Projekt FEDS.08.01-IZ.00-009/24 pn. Cyfrowa szansa - projekt partnerski Gminy Wrocław i Gminy Kobierzyce</t>
  </si>
  <si>
    <t>Projekt FENX.0102-IW01-0016/23-002 pn. Wsparcie zrównoważonych systemów gospodarowania wodami opadowymi z udziałem zielono-niebieskiej infrastryktury</t>
  </si>
  <si>
    <t>Projekt FENX.0102-IW01-0016/23 pn. Wsparcie zrównoważonych systemów gospodarowania wodami opadowymi z udziałem zielono-niebieskiej infrastryktury</t>
  </si>
  <si>
    <t>Projekt FEDS.03.01-IZ.00-0008/24 pn. Rozbudowa systemu Parkuj i jedź we Wrocławiu - Etap III</t>
  </si>
  <si>
    <t>Projekt FEDS.07.10-IP.02-0001/24 pn. Razem łatwiej. Wrocławski asystent osobisty osoby z niepełnosprawnością</t>
  </si>
  <si>
    <t>Projekt  RPDS.03.03.02-02-0021/16 pn.Termomodernizacja obiektów oświatowych: Gimnazjum nr 7, Gimnazjum nr 14, Szkoła Podstawowa nr 82 we Wrocławiu</t>
  </si>
  <si>
    <t>Projekt FEDS. 02.02.-IP.01-0056/23 pn. Kompleksowa modernizacja energetyczna wybranych budynków mieszkalnych wielorodzinnych we Wrocławiu</t>
  </si>
  <si>
    <t>20.02.2025 - 27.05.2025</t>
  </si>
  <si>
    <t>8.01.2025 - 7.02.2025</t>
  </si>
  <si>
    <t>3.03.2025 -11.03.2025</t>
  </si>
  <si>
    <t>7.07.2025 - 11.09.2025</t>
  </si>
  <si>
    <t>10.07.2025 - 14.07.2025</t>
  </si>
  <si>
    <t>23.07.2025 - 29.08.2025</t>
  </si>
  <si>
    <t>19.08.2025 - 17.10.2025</t>
  </si>
  <si>
    <t>9.06.2025 - 25.08.2025</t>
  </si>
  <si>
    <t>25.11.2025 - 8.01.2025</t>
  </si>
  <si>
    <t>29.12.2025 - 19.01.2026</t>
  </si>
  <si>
    <t>3.12.2025 - 31.12.2025</t>
  </si>
  <si>
    <t>15.09.2025 - 16.10.2025</t>
  </si>
  <si>
    <t>15.09.2025 - 24.10.2026</t>
  </si>
  <si>
    <t>17.11.2025 - 21.11.2025</t>
  </si>
  <si>
    <t>17.10.2025 - 23.10.2025</t>
  </si>
  <si>
    <t>28.08.2025 - 22.09.2025</t>
  </si>
  <si>
    <t>23.10.2025 - 20.11.2025</t>
  </si>
  <si>
    <t>23.09.2025 - 10.10.2025</t>
  </si>
  <si>
    <t>13.01.2025 - 31.01.2025</t>
  </si>
  <si>
    <t>10.07.2025 - 14.08.2025</t>
  </si>
  <si>
    <t>24.02.2025 - 21.03.2025</t>
  </si>
  <si>
    <t>13.11.2025 - 20.11.2025</t>
  </si>
  <si>
    <t>13.10.2025 - 18.11.2025</t>
  </si>
  <si>
    <t>25.03.2025 - 10.04.2025</t>
  </si>
  <si>
    <t>7.01.2025 - 31.01.2025</t>
  </si>
  <si>
    <t>14.11.2025 - 26.11.2025</t>
  </si>
  <si>
    <t>Stan na 18.05.2026 r.</t>
  </si>
  <si>
    <t>25.11.2025 - 1.12.2025</t>
  </si>
  <si>
    <t>18.11.2025 - 9.12.2025</t>
  </si>
  <si>
    <t>9.01.2025 - 3.02.2025</t>
  </si>
  <si>
    <t>8.07.2025 - 11.08.2025</t>
  </si>
  <si>
    <t>2.07.2025 - 1.08.2025</t>
  </si>
  <si>
    <t>9.07.2025 - 8.08.2025</t>
  </si>
  <si>
    <t xml:space="preserve">Centrum Projektów Europejskich </t>
  </si>
  <si>
    <t>Projekt FEDS.07.06-IP.02-0050/24 pn. Od adaptacji do integracji - wsparcie obywateli państw trzecich w procesie integracji międzykulturowej we Wrocławiu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</si>
</sst>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b/>
      <sz val="8"/>
      <name val="Verdana"/>
      <family val="2"/>
    </font>
    <font>
      <sz val="8"/>
      <name val="Verdana"/>
      <family val="2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6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5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trike/>
      <sz val="10"/>
      <color theme="1"/>
      <name val="Verdana"/>
      <family val="2"/>
      <charset val="238"/>
    </font>
    <font>
      <u/>
      <sz val="22"/>
      <color theme="10"/>
      <name val="Czcionka tekstu podstawowego"/>
      <family val="2"/>
      <charset val="238"/>
    </font>
    <font>
      <u/>
      <sz val="8"/>
      <color theme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ill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 applyBorder="1"/>
    <xf numFmtId="14" fontId="3" fillId="2" borderId="3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4" fillId="2" borderId="0" xfId="0" applyFont="1" applyFill="1"/>
    <xf numFmtId="0" fontId="4" fillId="2" borderId="3" xfId="0" applyFont="1" applyFill="1" applyBorder="1"/>
    <xf numFmtId="0" fontId="4" fillId="2" borderId="1" xfId="0" applyFont="1" applyFill="1" applyBorder="1"/>
    <xf numFmtId="0" fontId="9" fillId="0" borderId="9" xfId="0" applyFont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1" fillId="3" borderId="19" xfId="0" applyFont="1" applyFill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wrapText="1"/>
    </xf>
    <xf numFmtId="0" fontId="10" fillId="3" borderId="20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horizontal="center"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wrapText="1"/>
    </xf>
    <xf numFmtId="0" fontId="7" fillId="0" borderId="29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 indent="1"/>
    </xf>
    <xf numFmtId="0" fontId="7" fillId="0" borderId="15" xfId="0" applyFont="1" applyBorder="1" applyAlignment="1">
      <alignment horizontal="left" wrapText="1" indent="1"/>
    </xf>
    <xf numFmtId="0" fontId="7" fillId="0" borderId="2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8" fillId="2" borderId="0" xfId="0" applyFont="1" applyFill="1" applyBorder="1"/>
    <xf numFmtId="0" fontId="0" fillId="2" borderId="0" xfId="0" applyFill="1" applyBorder="1" applyAlignment="1">
      <alignment vertical="center" wrapText="1"/>
    </xf>
    <xf numFmtId="0" fontId="4" fillId="2" borderId="0" xfId="0" applyFont="1" applyFill="1" applyBorder="1"/>
    <xf numFmtId="0" fontId="1" fillId="2" borderId="3" xfId="0" applyFont="1" applyFill="1" applyBorder="1" applyAlignment="1">
      <alignment horizontal="center" vertical="top" wrapText="1"/>
    </xf>
    <xf numFmtId="0" fontId="18" fillId="2" borderId="3" xfId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/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21" xfId="0" applyFont="1" applyBorder="1" applyAlignment="1">
      <alignment wrapText="1"/>
    </xf>
    <xf numFmtId="0" fontId="9" fillId="0" borderId="21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9" fillId="0" borderId="2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1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 indent="1"/>
    </xf>
    <xf numFmtId="0" fontId="7" fillId="0" borderId="15" xfId="0" applyFont="1" applyBorder="1" applyAlignment="1">
      <alignment horizontal="left" wrapText="1" inden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pt.bip.gov.pl/fobjects/download/2121550/kontrola-pzu-kkii-7201_113_2025_fenx-03-01-ip-02-0050_24-pdf.html" TargetMode="External"/><Relationship Id="rId3" Type="http://schemas.openxmlformats.org/officeDocument/2006/relationships/hyperlink" Target="https://www.gov.pl/attachment/9b16d982-08f9-4fdc-b2e3-34a0798f98bd" TargetMode="External"/><Relationship Id="rId7" Type="http://schemas.openxmlformats.org/officeDocument/2006/relationships/hyperlink" Target="https://cupt.bip.gov.pl/fobjects/download/2121542/kontrola-pzu-kkii-7201-89-2025_fenx-03-01-ip-02-0050_24-pdf.html" TargetMode="External"/><Relationship Id="rId2" Type="http://schemas.openxmlformats.org/officeDocument/2006/relationships/hyperlink" Target="https://www.gov.pl/attachment/b2484f14-4f33-424c-a1ec-15cbddce5cce" TargetMode="External"/><Relationship Id="rId1" Type="http://schemas.openxmlformats.org/officeDocument/2006/relationships/hyperlink" Target="https://www.gov.pl/attachment/64695e22-b775-4519-a31a-f4412e735b2c" TargetMode="External"/><Relationship Id="rId6" Type="http://schemas.openxmlformats.org/officeDocument/2006/relationships/hyperlink" Target="https://cupt.bip.gov.pl/fobjects/download/2121535/kontrola-pzu-kkii-7201-88-2025_fenx-03-01-ip-02-0050_24-pdf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upt.bip.gov.pl/fobjects/download/2121529/kontrola-pzu-kkii-7201_112_2025_fenx-03-01-ip-02-0050_24-pdf.html" TargetMode="External"/><Relationship Id="rId10" Type="http://schemas.openxmlformats.org/officeDocument/2006/relationships/hyperlink" Target="https://cupt.bip.gov.pl/fobjects/download/2140081/kontrola-pzu-kkii-7201_116_2025_fenx-03-01-ip-02-0050_24-pdf.html" TargetMode="External"/><Relationship Id="rId4" Type="http://schemas.openxmlformats.org/officeDocument/2006/relationships/hyperlink" Target="https://cupt.bip.gov.pl/fobjects/download/2045492/kontrola-pzu-kkii-7201_56_2025_fenx-03-01-ip-02-0050_24-pdf.html" TargetMode="External"/><Relationship Id="rId9" Type="http://schemas.openxmlformats.org/officeDocument/2006/relationships/hyperlink" Target="https://cupt.bip.gov.pl/fobjects/download/2126116/kontrola-pzu-kkii-7201_124_2025_fenx-03-01-ip-02-0050_24-pdf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97"/>
  <sheetViews>
    <sheetView tabSelected="1" topLeftCell="A70" zoomScaleNormal="100" zoomScaleSheetLayoutView="100" workbookViewId="0">
      <selection activeCell="D80" sqref="D80"/>
    </sheetView>
  </sheetViews>
  <sheetFormatPr defaultRowHeight="14.25"/>
  <cols>
    <col min="1" max="1" width="4" style="10" customWidth="1"/>
    <col min="2" max="2" width="15.625" style="10" customWidth="1"/>
    <col min="3" max="3" width="18.25" style="10" customWidth="1"/>
    <col min="4" max="4" width="45.25" style="10" customWidth="1"/>
    <col min="5" max="5" width="11.625" style="10" customWidth="1"/>
    <col min="6" max="90" width="9" style="19"/>
    <col min="91" max="16384" width="9" style="10"/>
  </cols>
  <sheetData>
    <row r="1" spans="1:90" ht="14.25" customHeight="1">
      <c r="A1" s="81" t="s">
        <v>29</v>
      </c>
      <c r="B1" s="81"/>
      <c r="C1" s="81"/>
      <c r="D1" s="81"/>
      <c r="E1" s="81"/>
    </row>
    <row r="2" spans="1:90">
      <c r="A2" s="82"/>
      <c r="B2" s="82"/>
      <c r="C2" s="82"/>
      <c r="D2" s="82"/>
      <c r="E2" s="82"/>
    </row>
    <row r="3" spans="1:90" ht="31.5">
      <c r="A3" s="17" t="s">
        <v>0</v>
      </c>
      <c r="B3" s="18" t="s">
        <v>1</v>
      </c>
      <c r="C3" s="17" t="s">
        <v>2</v>
      </c>
      <c r="D3" s="18" t="s">
        <v>3</v>
      </c>
      <c r="E3" s="77" t="s">
        <v>176</v>
      </c>
    </row>
    <row r="4" spans="1:90">
      <c r="A4" s="79">
        <v>2025</v>
      </c>
      <c r="B4" s="79"/>
      <c r="C4" s="79"/>
      <c r="D4" s="79"/>
      <c r="E4" s="80"/>
    </row>
    <row r="5" spans="1:90" ht="48" customHeight="1">
      <c r="A5" s="9">
        <v>1</v>
      </c>
      <c r="B5" s="22" t="s">
        <v>30</v>
      </c>
      <c r="C5" s="20" t="s">
        <v>35</v>
      </c>
      <c r="D5" s="8" t="s">
        <v>36</v>
      </c>
      <c r="E5" s="8"/>
    </row>
    <row r="6" spans="1:90" ht="46.5" customHeight="1">
      <c r="A6" s="9">
        <v>2</v>
      </c>
      <c r="B6" s="8" t="s">
        <v>14</v>
      </c>
      <c r="C6" s="20" t="s">
        <v>198</v>
      </c>
      <c r="D6" s="8" t="s">
        <v>31</v>
      </c>
      <c r="E6" s="8"/>
    </row>
    <row r="7" spans="1:90" ht="45.75" customHeight="1">
      <c r="A7" s="9">
        <v>3</v>
      </c>
      <c r="B7" s="12" t="s">
        <v>22</v>
      </c>
      <c r="C7" s="12" t="s">
        <v>32</v>
      </c>
      <c r="D7" s="12" t="s">
        <v>179</v>
      </c>
      <c r="E7" s="12"/>
    </row>
    <row r="8" spans="1:90" ht="45.75" customHeight="1">
      <c r="A8" s="9">
        <v>4</v>
      </c>
      <c r="B8" s="12" t="s">
        <v>28</v>
      </c>
      <c r="C8" s="14">
        <v>45684</v>
      </c>
      <c r="D8" s="23" t="s">
        <v>180</v>
      </c>
      <c r="E8" s="12"/>
    </row>
    <row r="9" spans="1:90" ht="47.25" customHeight="1">
      <c r="A9" s="9">
        <v>5</v>
      </c>
      <c r="B9" s="12" t="s">
        <v>22</v>
      </c>
      <c r="C9" s="14" t="s">
        <v>33</v>
      </c>
      <c r="D9" s="22" t="s">
        <v>181</v>
      </c>
      <c r="E9" s="12"/>
    </row>
    <row r="10" spans="1:90" ht="59.25" customHeight="1">
      <c r="A10" s="9">
        <v>6</v>
      </c>
      <c r="B10" s="12" t="s">
        <v>22</v>
      </c>
      <c r="C10" s="14" t="s">
        <v>199</v>
      </c>
      <c r="D10" s="8" t="s">
        <v>182</v>
      </c>
      <c r="E10" s="12"/>
    </row>
    <row r="11" spans="1:90" ht="48" customHeight="1">
      <c r="A11" s="9">
        <v>7</v>
      </c>
      <c r="B11" s="12" t="s">
        <v>22</v>
      </c>
      <c r="C11" s="14" t="s">
        <v>34</v>
      </c>
      <c r="D11" s="12" t="s">
        <v>183</v>
      </c>
      <c r="E11" s="12"/>
    </row>
    <row r="12" spans="1:90" ht="53.25" customHeight="1">
      <c r="A12" s="9">
        <v>8</v>
      </c>
      <c r="B12" s="12" t="s">
        <v>168</v>
      </c>
      <c r="C12" s="14" t="s">
        <v>51</v>
      </c>
      <c r="D12" s="13" t="s">
        <v>184</v>
      </c>
      <c r="E12" s="12"/>
    </row>
    <row r="13" spans="1:90" ht="48" customHeight="1">
      <c r="A13" s="9">
        <v>9</v>
      </c>
      <c r="B13" s="12" t="s">
        <v>22</v>
      </c>
      <c r="C13" s="12" t="s">
        <v>200</v>
      </c>
      <c r="D13" s="12" t="s">
        <v>64</v>
      </c>
      <c r="E13" s="12"/>
    </row>
    <row r="14" spans="1:90" ht="54" customHeight="1">
      <c r="A14" s="9">
        <v>10</v>
      </c>
      <c r="B14" s="12" t="s">
        <v>22</v>
      </c>
      <c r="C14" s="14" t="s">
        <v>37</v>
      </c>
      <c r="D14" s="12" t="s">
        <v>185</v>
      </c>
      <c r="E14" s="12"/>
    </row>
    <row r="15" spans="1:90" ht="45" customHeight="1">
      <c r="A15" s="9">
        <v>11</v>
      </c>
      <c r="B15" s="12" t="s">
        <v>22</v>
      </c>
      <c r="C15" s="14" t="s">
        <v>38</v>
      </c>
      <c r="D15" s="8" t="s">
        <v>186</v>
      </c>
      <c r="E15" s="12"/>
    </row>
    <row r="16" spans="1:90" s="16" customFormat="1" ht="54" customHeight="1">
      <c r="A16" s="9">
        <v>12</v>
      </c>
      <c r="B16" s="12" t="s">
        <v>22</v>
      </c>
      <c r="C16" s="12" t="s">
        <v>39</v>
      </c>
      <c r="D16" s="12" t="s">
        <v>66</v>
      </c>
      <c r="E16" s="12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</row>
    <row r="17" spans="1:5" ht="55.5" customHeight="1">
      <c r="A17" s="9">
        <v>13</v>
      </c>
      <c r="B17" s="13" t="s">
        <v>22</v>
      </c>
      <c r="C17" s="12" t="s">
        <v>40</v>
      </c>
      <c r="D17" s="13" t="s">
        <v>41</v>
      </c>
      <c r="E17" s="12"/>
    </row>
    <row r="18" spans="1:5" ht="66" customHeight="1">
      <c r="A18" s="9">
        <v>14</v>
      </c>
      <c r="B18" s="8" t="s">
        <v>42</v>
      </c>
      <c r="C18" s="12" t="s">
        <v>43</v>
      </c>
      <c r="D18" s="12" t="s">
        <v>44</v>
      </c>
      <c r="E18" s="12"/>
    </row>
    <row r="19" spans="1:5" ht="43.5" customHeight="1">
      <c r="A19" s="9">
        <v>15</v>
      </c>
      <c r="B19" s="12" t="s">
        <v>22</v>
      </c>
      <c r="C19" s="14" t="s">
        <v>45</v>
      </c>
      <c r="D19" s="8" t="s">
        <v>46</v>
      </c>
      <c r="E19" s="12"/>
    </row>
    <row r="20" spans="1:5" ht="57" customHeight="1">
      <c r="A20" s="9">
        <v>16</v>
      </c>
      <c r="B20" s="12" t="s">
        <v>47</v>
      </c>
      <c r="C20" s="14" t="s">
        <v>222</v>
      </c>
      <c r="D20" s="8" t="s">
        <v>48</v>
      </c>
      <c r="E20" s="78" t="s">
        <v>177</v>
      </c>
    </row>
    <row r="21" spans="1:5" ht="63.75" customHeight="1">
      <c r="A21" s="9">
        <v>17</v>
      </c>
      <c r="B21" s="12" t="s">
        <v>47</v>
      </c>
      <c r="C21" s="14" t="s">
        <v>49</v>
      </c>
      <c r="D21" s="8" t="s">
        <v>48</v>
      </c>
      <c r="E21" s="12"/>
    </row>
    <row r="22" spans="1:5" ht="63.75" customHeight="1">
      <c r="A22" s="9">
        <v>18</v>
      </c>
      <c r="B22" s="12" t="s">
        <v>22</v>
      </c>
      <c r="C22" s="14" t="s">
        <v>50</v>
      </c>
      <c r="D22" s="8" t="s">
        <v>187</v>
      </c>
      <c r="E22" s="12"/>
    </row>
    <row r="23" spans="1:5" ht="51.75" customHeight="1">
      <c r="A23" s="9">
        <v>19</v>
      </c>
      <c r="B23" s="12" t="s">
        <v>22</v>
      </c>
      <c r="C23" s="14" t="s">
        <v>52</v>
      </c>
      <c r="D23" s="12" t="s">
        <v>41</v>
      </c>
      <c r="E23" s="12"/>
    </row>
    <row r="24" spans="1:5" ht="47.25" customHeight="1">
      <c r="A24" s="9">
        <v>20</v>
      </c>
      <c r="B24" s="12" t="s">
        <v>22</v>
      </c>
      <c r="C24" s="14" t="s">
        <v>54</v>
      </c>
      <c r="D24" s="12" t="s">
        <v>188</v>
      </c>
      <c r="E24" s="12"/>
    </row>
    <row r="25" spans="1:5" ht="50.25" customHeight="1">
      <c r="A25" s="9">
        <v>21</v>
      </c>
      <c r="B25" s="12" t="s">
        <v>22</v>
      </c>
      <c r="C25" s="14" t="s">
        <v>53</v>
      </c>
      <c r="D25" s="12" t="s">
        <v>188</v>
      </c>
      <c r="E25" s="12"/>
    </row>
    <row r="26" spans="1:5" ht="51.75" customHeight="1">
      <c r="A26" s="9">
        <v>22</v>
      </c>
      <c r="B26" s="12" t="s">
        <v>16</v>
      </c>
      <c r="C26" s="12" t="s">
        <v>56</v>
      </c>
      <c r="D26" s="12" t="s">
        <v>55</v>
      </c>
      <c r="E26" s="78" t="s">
        <v>177</v>
      </c>
    </row>
    <row r="27" spans="1:5" ht="49.5" customHeight="1">
      <c r="A27" s="9">
        <v>23</v>
      </c>
      <c r="B27" s="12" t="s">
        <v>22</v>
      </c>
      <c r="C27" s="14" t="s">
        <v>57</v>
      </c>
      <c r="D27" s="12" t="s">
        <v>58</v>
      </c>
      <c r="E27" s="12"/>
    </row>
    <row r="28" spans="1:5" ht="51" customHeight="1">
      <c r="A28" s="9">
        <v>24</v>
      </c>
      <c r="B28" s="12" t="s">
        <v>22</v>
      </c>
      <c r="C28" s="14" t="s">
        <v>59</v>
      </c>
      <c r="D28" s="12" t="s">
        <v>60</v>
      </c>
      <c r="E28" s="12"/>
    </row>
    <row r="29" spans="1:5" ht="51" customHeight="1">
      <c r="A29" s="9">
        <v>25</v>
      </c>
      <c r="B29" s="12" t="s">
        <v>22</v>
      </c>
      <c r="C29" s="14" t="s">
        <v>61</v>
      </c>
      <c r="D29" s="12" t="s">
        <v>62</v>
      </c>
      <c r="E29" s="12"/>
    </row>
    <row r="30" spans="1:5" ht="51" customHeight="1">
      <c r="A30" s="9">
        <v>26</v>
      </c>
      <c r="B30" s="13" t="s">
        <v>22</v>
      </c>
      <c r="C30" s="14" t="s">
        <v>63</v>
      </c>
      <c r="D30" s="12" t="s">
        <v>64</v>
      </c>
      <c r="E30" s="12"/>
    </row>
    <row r="31" spans="1:5" ht="52.5" customHeight="1">
      <c r="A31" s="9">
        <v>27</v>
      </c>
      <c r="B31" s="13" t="s">
        <v>22</v>
      </c>
      <c r="C31" s="12" t="s">
        <v>65</v>
      </c>
      <c r="D31" s="12" t="s">
        <v>66</v>
      </c>
      <c r="E31" s="12"/>
    </row>
    <row r="32" spans="1:5" ht="51" customHeight="1">
      <c r="A32" s="9">
        <v>28</v>
      </c>
      <c r="B32" s="12" t="s">
        <v>28</v>
      </c>
      <c r="C32" s="14" t="s">
        <v>67</v>
      </c>
      <c r="D32" s="12" t="s">
        <v>68</v>
      </c>
      <c r="E32" s="12"/>
    </row>
    <row r="33" spans="1:90" ht="50.25" customHeight="1">
      <c r="A33" s="9">
        <v>29</v>
      </c>
      <c r="B33" s="12" t="s">
        <v>22</v>
      </c>
      <c r="C33" s="14" t="s">
        <v>230</v>
      </c>
      <c r="D33" s="12" t="s">
        <v>62</v>
      </c>
      <c r="E33" s="12"/>
    </row>
    <row r="34" spans="1:90" ht="46.5" customHeight="1">
      <c r="A34" s="9">
        <v>30</v>
      </c>
      <c r="B34" s="12" t="s">
        <v>22</v>
      </c>
      <c r="C34" s="14" t="s">
        <v>229</v>
      </c>
      <c r="D34" s="12" t="s">
        <v>69</v>
      </c>
      <c r="E34" s="12"/>
    </row>
    <row r="35" spans="1:90" ht="39" customHeight="1">
      <c r="A35" s="9">
        <v>31</v>
      </c>
      <c r="B35" s="12" t="s">
        <v>70</v>
      </c>
      <c r="C35" s="8" t="s">
        <v>228</v>
      </c>
      <c r="D35" s="8" t="s">
        <v>178</v>
      </c>
      <c r="E35" s="78" t="s">
        <v>177</v>
      </c>
    </row>
    <row r="36" spans="1:90" ht="40.5" customHeight="1">
      <c r="A36" s="9">
        <v>32</v>
      </c>
      <c r="B36" s="12" t="s">
        <v>16</v>
      </c>
      <c r="C36" s="13" t="s">
        <v>173</v>
      </c>
      <c r="D36" s="8" t="s">
        <v>73</v>
      </c>
      <c r="E36" s="78" t="s">
        <v>177</v>
      </c>
    </row>
    <row r="37" spans="1:90" ht="39" customHeight="1">
      <c r="A37" s="9">
        <v>33</v>
      </c>
      <c r="B37" s="12" t="s">
        <v>28</v>
      </c>
      <c r="C37" s="13" t="s">
        <v>201</v>
      </c>
      <c r="D37" s="8" t="s">
        <v>71</v>
      </c>
      <c r="E37" s="8"/>
    </row>
    <row r="38" spans="1:90" ht="52.5" customHeight="1">
      <c r="A38" s="9">
        <v>34</v>
      </c>
      <c r="B38" s="12" t="s">
        <v>22</v>
      </c>
      <c r="C38" s="8" t="s">
        <v>72</v>
      </c>
      <c r="D38" s="12" t="s">
        <v>189</v>
      </c>
      <c r="E38" s="8"/>
    </row>
    <row r="39" spans="1:90" ht="45.75" customHeight="1">
      <c r="A39" s="9">
        <v>35</v>
      </c>
      <c r="B39" s="8" t="s">
        <v>231</v>
      </c>
      <c r="C39" s="8" t="s">
        <v>74</v>
      </c>
      <c r="D39" s="8" t="s">
        <v>190</v>
      </c>
      <c r="E39" s="8"/>
    </row>
    <row r="40" spans="1:90" s="15" customFormat="1" ht="66.75" customHeight="1">
      <c r="A40" s="9">
        <v>36</v>
      </c>
      <c r="B40" s="12" t="s">
        <v>22</v>
      </c>
      <c r="C40" s="8" t="s">
        <v>77</v>
      </c>
      <c r="D40" s="12" t="s">
        <v>189</v>
      </c>
      <c r="E40" s="8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</row>
    <row r="41" spans="1:90" s="15" customFormat="1" ht="90" customHeight="1">
      <c r="A41" s="9">
        <v>37</v>
      </c>
      <c r="B41" s="12" t="s">
        <v>22</v>
      </c>
      <c r="C41" s="8" t="s">
        <v>202</v>
      </c>
      <c r="D41" s="12" t="s">
        <v>191</v>
      </c>
      <c r="E41" s="12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</row>
    <row r="42" spans="1:90" s="15" customFormat="1" ht="90" customHeight="1">
      <c r="A42" s="9">
        <v>38</v>
      </c>
      <c r="B42" s="12" t="s">
        <v>22</v>
      </c>
      <c r="C42" s="8" t="s">
        <v>203</v>
      </c>
      <c r="D42" s="12" t="s">
        <v>191</v>
      </c>
      <c r="E42" s="12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</row>
    <row r="43" spans="1:90" s="15" customFormat="1" ht="90" customHeight="1">
      <c r="A43" s="9">
        <v>39</v>
      </c>
      <c r="B43" s="12" t="s">
        <v>16</v>
      </c>
      <c r="C43" s="8" t="s">
        <v>75</v>
      </c>
      <c r="D43" s="12" t="s">
        <v>76</v>
      </c>
      <c r="E43" s="12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</row>
    <row r="44" spans="1:90" s="15" customFormat="1" ht="90" customHeight="1">
      <c r="A44" s="9">
        <v>40</v>
      </c>
      <c r="B44" s="12" t="s">
        <v>22</v>
      </c>
      <c r="C44" s="8" t="s">
        <v>209</v>
      </c>
      <c r="D44" s="12" t="s">
        <v>189</v>
      </c>
      <c r="E44" s="8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</row>
    <row r="45" spans="1:90" s="15" customFormat="1" ht="90" customHeight="1">
      <c r="A45" s="9">
        <v>41</v>
      </c>
      <c r="B45" s="12" t="s">
        <v>22</v>
      </c>
      <c r="C45" s="8" t="s">
        <v>210</v>
      </c>
      <c r="D45" s="12" t="s">
        <v>189</v>
      </c>
      <c r="E45" s="12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</row>
    <row r="46" spans="1:90" s="15" customFormat="1" ht="38.25" customHeight="1">
      <c r="A46" s="9">
        <v>42</v>
      </c>
      <c r="B46" s="12" t="s">
        <v>22</v>
      </c>
      <c r="C46" s="20" t="s">
        <v>83</v>
      </c>
      <c r="D46" s="12" t="s">
        <v>78</v>
      </c>
      <c r="E46" s="12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</row>
    <row r="47" spans="1:90" s="15" customFormat="1" ht="54.75" customHeight="1">
      <c r="A47" s="9">
        <v>43</v>
      </c>
      <c r="B47" s="13" t="s">
        <v>47</v>
      </c>
      <c r="C47" s="12" t="s">
        <v>211</v>
      </c>
      <c r="D47" s="12" t="s">
        <v>192</v>
      </c>
      <c r="E47" s="12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</row>
    <row r="48" spans="1:90" s="15" customFormat="1" ht="44.25" customHeight="1">
      <c r="A48" s="9">
        <v>44</v>
      </c>
      <c r="B48" s="12" t="s">
        <v>22</v>
      </c>
      <c r="C48" s="14" t="s">
        <v>79</v>
      </c>
      <c r="D48" s="12" t="s">
        <v>62</v>
      </c>
      <c r="E48" s="12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</row>
    <row r="49" spans="1:90" s="15" customFormat="1" ht="43.5" customHeight="1">
      <c r="A49" s="9">
        <v>45</v>
      </c>
      <c r="B49" s="12" t="s">
        <v>22</v>
      </c>
      <c r="C49" s="12" t="s">
        <v>80</v>
      </c>
      <c r="D49" s="12" t="s">
        <v>189</v>
      </c>
      <c r="E49" s="12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</row>
    <row r="50" spans="1:90" s="15" customFormat="1" ht="42">
      <c r="A50" s="9">
        <v>46</v>
      </c>
      <c r="B50" s="12" t="s">
        <v>22</v>
      </c>
      <c r="C50" s="12" t="s">
        <v>81</v>
      </c>
      <c r="D50" s="12" t="s">
        <v>191</v>
      </c>
      <c r="E50" s="12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</row>
    <row r="51" spans="1:90" s="15" customFormat="1" ht="42">
      <c r="A51" s="9">
        <v>47</v>
      </c>
      <c r="B51" s="12" t="s">
        <v>22</v>
      </c>
      <c r="C51" s="12" t="s">
        <v>212</v>
      </c>
      <c r="D51" s="12" t="s">
        <v>191</v>
      </c>
      <c r="E51" s="12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</row>
    <row r="52" spans="1:90" s="15" customFormat="1" ht="42">
      <c r="A52" s="9">
        <v>48</v>
      </c>
      <c r="B52" s="13" t="s">
        <v>47</v>
      </c>
      <c r="C52" s="12" t="s">
        <v>213</v>
      </c>
      <c r="D52" s="12" t="s">
        <v>193</v>
      </c>
      <c r="E52" s="12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</row>
    <row r="53" spans="1:90" s="15" customFormat="1" ht="42">
      <c r="A53" s="9">
        <v>49</v>
      </c>
      <c r="B53" s="13" t="s">
        <v>47</v>
      </c>
      <c r="C53" s="12" t="s">
        <v>82</v>
      </c>
      <c r="D53" s="12" t="s">
        <v>193</v>
      </c>
      <c r="E53" s="12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</row>
    <row r="54" spans="1:90" s="15" customFormat="1" ht="42">
      <c r="A54" s="9">
        <v>50</v>
      </c>
      <c r="B54" s="12" t="s">
        <v>22</v>
      </c>
      <c r="C54" s="12" t="s">
        <v>214</v>
      </c>
      <c r="D54" s="12" t="s">
        <v>194</v>
      </c>
      <c r="E54" s="12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</row>
    <row r="55" spans="1:90" s="15" customFormat="1" ht="42">
      <c r="A55" s="12">
        <v>51</v>
      </c>
      <c r="B55" s="12" t="s">
        <v>168</v>
      </c>
      <c r="C55" s="12" t="s">
        <v>167</v>
      </c>
      <c r="D55" s="12" t="s">
        <v>84</v>
      </c>
      <c r="E55" s="12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</row>
    <row r="56" spans="1:90" s="15" customFormat="1" ht="42">
      <c r="A56" s="9">
        <v>52</v>
      </c>
      <c r="B56" s="12" t="s">
        <v>22</v>
      </c>
      <c r="C56" s="12" t="s">
        <v>85</v>
      </c>
      <c r="D56" s="8" t="s">
        <v>46</v>
      </c>
      <c r="E56" s="12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</row>
    <row r="57" spans="1:90" ht="42">
      <c r="A57" s="12">
        <v>53</v>
      </c>
      <c r="B57" s="12" t="s">
        <v>22</v>
      </c>
      <c r="C57" s="12" t="s">
        <v>215</v>
      </c>
      <c r="D57" s="8" t="s">
        <v>46</v>
      </c>
      <c r="E57" s="12"/>
    </row>
    <row r="58" spans="1:90" ht="42">
      <c r="A58" s="9">
        <v>54</v>
      </c>
      <c r="B58" s="12" t="s">
        <v>22</v>
      </c>
      <c r="C58" s="12" t="s">
        <v>86</v>
      </c>
      <c r="D58" s="8" t="s">
        <v>46</v>
      </c>
      <c r="E58" s="12"/>
    </row>
    <row r="59" spans="1:90" ht="42">
      <c r="A59" s="12">
        <v>55</v>
      </c>
      <c r="B59" s="12" t="s">
        <v>22</v>
      </c>
      <c r="C59" s="14" t="s">
        <v>87</v>
      </c>
      <c r="D59" s="12" t="s">
        <v>64</v>
      </c>
      <c r="E59" s="12"/>
    </row>
    <row r="60" spans="1:90" ht="31.5">
      <c r="A60" s="9">
        <v>56</v>
      </c>
      <c r="B60" s="12" t="s">
        <v>17</v>
      </c>
      <c r="C60" s="12" t="s">
        <v>216</v>
      </c>
      <c r="D60" s="13" t="s">
        <v>195</v>
      </c>
      <c r="E60" s="12"/>
    </row>
    <row r="61" spans="1:90" ht="31.5">
      <c r="A61" s="12">
        <v>57</v>
      </c>
      <c r="B61" s="12" t="s">
        <v>17</v>
      </c>
      <c r="C61" s="12" t="s">
        <v>88</v>
      </c>
      <c r="D61" s="13" t="s">
        <v>195</v>
      </c>
      <c r="E61" s="12"/>
    </row>
    <row r="62" spans="1:90" ht="42">
      <c r="A62" s="9">
        <v>58</v>
      </c>
      <c r="B62" s="12" t="s">
        <v>22</v>
      </c>
      <c r="C62" s="12" t="s">
        <v>217</v>
      </c>
      <c r="D62" s="13" t="s">
        <v>169</v>
      </c>
      <c r="E62" s="12"/>
    </row>
    <row r="63" spans="1:90" ht="42">
      <c r="A63" s="12">
        <v>59</v>
      </c>
      <c r="B63" s="12" t="s">
        <v>22</v>
      </c>
      <c r="C63" s="12" t="s">
        <v>89</v>
      </c>
      <c r="D63" s="13" t="s">
        <v>169</v>
      </c>
      <c r="E63" s="12"/>
    </row>
    <row r="64" spans="1:90" ht="42">
      <c r="A64" s="9">
        <v>60</v>
      </c>
      <c r="B64" s="12" t="s">
        <v>22</v>
      </c>
      <c r="C64" s="14" t="s">
        <v>90</v>
      </c>
      <c r="D64" s="13" t="s">
        <v>169</v>
      </c>
      <c r="E64" s="12"/>
    </row>
    <row r="65" spans="1:5" ht="42">
      <c r="A65" s="12">
        <v>61</v>
      </c>
      <c r="B65" s="12" t="s">
        <v>22</v>
      </c>
      <c r="C65" s="12" t="s">
        <v>81</v>
      </c>
      <c r="D65" s="13" t="s">
        <v>169</v>
      </c>
      <c r="E65" s="12"/>
    </row>
    <row r="66" spans="1:5" ht="42">
      <c r="A66" s="9">
        <v>62</v>
      </c>
      <c r="B66" s="12" t="s">
        <v>22</v>
      </c>
      <c r="C66" s="12" t="s">
        <v>227</v>
      </c>
      <c r="D66" s="12" t="s">
        <v>170</v>
      </c>
      <c r="E66" s="12"/>
    </row>
    <row r="67" spans="1:5" ht="42">
      <c r="A67" s="12">
        <v>63</v>
      </c>
      <c r="B67" s="12" t="s">
        <v>22</v>
      </c>
      <c r="C67" s="12" t="s">
        <v>218</v>
      </c>
      <c r="D67" s="12" t="s">
        <v>170</v>
      </c>
      <c r="E67" s="12"/>
    </row>
    <row r="68" spans="1:5" ht="42">
      <c r="A68" s="9">
        <v>64</v>
      </c>
      <c r="B68" s="12" t="s">
        <v>22</v>
      </c>
      <c r="C68" s="12" t="s">
        <v>91</v>
      </c>
      <c r="D68" s="12" t="s">
        <v>170</v>
      </c>
      <c r="E68" s="12"/>
    </row>
    <row r="69" spans="1:5" ht="42">
      <c r="A69" s="12">
        <v>65</v>
      </c>
      <c r="B69" s="12" t="s">
        <v>22</v>
      </c>
      <c r="C69" s="12" t="s">
        <v>92</v>
      </c>
      <c r="D69" s="12" t="s">
        <v>170</v>
      </c>
      <c r="E69" s="12"/>
    </row>
    <row r="70" spans="1:5" ht="42">
      <c r="A70" s="9">
        <v>66</v>
      </c>
      <c r="B70" s="12" t="s">
        <v>22</v>
      </c>
      <c r="C70" s="12" t="s">
        <v>93</v>
      </c>
      <c r="D70" s="12" t="s">
        <v>170</v>
      </c>
      <c r="E70" s="12"/>
    </row>
    <row r="71" spans="1:5" ht="31.5">
      <c r="A71" s="12">
        <v>67</v>
      </c>
      <c r="B71" s="12" t="s">
        <v>13</v>
      </c>
      <c r="C71" s="12" t="s">
        <v>219</v>
      </c>
      <c r="D71" s="8" t="s">
        <v>178</v>
      </c>
      <c r="E71" s="78" t="s">
        <v>177</v>
      </c>
    </row>
    <row r="72" spans="1:5" ht="31.5">
      <c r="A72" s="9">
        <v>68</v>
      </c>
      <c r="B72" s="12" t="s">
        <v>13</v>
      </c>
      <c r="C72" s="12" t="s">
        <v>223</v>
      </c>
      <c r="D72" s="8" t="s">
        <v>178</v>
      </c>
      <c r="E72" s="78" t="s">
        <v>177</v>
      </c>
    </row>
    <row r="73" spans="1:5" ht="31.5">
      <c r="A73" s="12">
        <v>69</v>
      </c>
      <c r="B73" s="12" t="s">
        <v>13</v>
      </c>
      <c r="C73" s="12" t="s">
        <v>225</v>
      </c>
      <c r="D73" s="8" t="s">
        <v>178</v>
      </c>
      <c r="E73" s="78" t="s">
        <v>177</v>
      </c>
    </row>
    <row r="74" spans="1:5" ht="31.5">
      <c r="A74" s="9">
        <v>70</v>
      </c>
      <c r="B74" s="12" t="s">
        <v>13</v>
      </c>
      <c r="C74" s="12" t="s">
        <v>94</v>
      </c>
      <c r="D74" s="8" t="s">
        <v>178</v>
      </c>
      <c r="E74" s="78" t="s">
        <v>177</v>
      </c>
    </row>
    <row r="75" spans="1:5" ht="31.5">
      <c r="A75" s="12">
        <v>71</v>
      </c>
      <c r="B75" s="12" t="s">
        <v>13</v>
      </c>
      <c r="C75" s="12" t="s">
        <v>226</v>
      </c>
      <c r="D75" s="8" t="s">
        <v>178</v>
      </c>
      <c r="E75" s="78" t="s">
        <v>177</v>
      </c>
    </row>
    <row r="76" spans="1:5" ht="31.5">
      <c r="A76" s="9">
        <v>72</v>
      </c>
      <c r="B76" s="12" t="s">
        <v>13</v>
      </c>
      <c r="C76" s="12" t="s">
        <v>220</v>
      </c>
      <c r="D76" s="8" t="s">
        <v>178</v>
      </c>
      <c r="E76" s="78" t="s">
        <v>177</v>
      </c>
    </row>
    <row r="77" spans="1:5" ht="42">
      <c r="A77" s="12">
        <v>73</v>
      </c>
      <c r="B77" s="12" t="s">
        <v>22</v>
      </c>
      <c r="C77" s="8" t="s">
        <v>95</v>
      </c>
      <c r="D77" s="12" t="s">
        <v>191</v>
      </c>
      <c r="E77" s="12"/>
    </row>
    <row r="78" spans="1:5" ht="31.5">
      <c r="A78" s="9">
        <v>74</v>
      </c>
      <c r="B78" s="12" t="s">
        <v>17</v>
      </c>
      <c r="C78" s="12" t="s">
        <v>96</v>
      </c>
      <c r="D78" s="12" t="s">
        <v>232</v>
      </c>
      <c r="E78" s="12"/>
    </row>
    <row r="79" spans="1:5" ht="31.5">
      <c r="A79" s="12">
        <v>75</v>
      </c>
      <c r="B79" s="12" t="s">
        <v>17</v>
      </c>
      <c r="C79" s="12" t="s">
        <v>97</v>
      </c>
      <c r="D79" s="12" t="s">
        <v>232</v>
      </c>
      <c r="E79" s="12"/>
    </row>
    <row r="80" spans="1:5" ht="42">
      <c r="A80" s="9">
        <v>76</v>
      </c>
      <c r="B80" s="12" t="s">
        <v>22</v>
      </c>
      <c r="C80" s="12" t="s">
        <v>208</v>
      </c>
      <c r="D80" s="13" t="s">
        <v>169</v>
      </c>
      <c r="E80" s="12"/>
    </row>
    <row r="81" spans="1:90" ht="42">
      <c r="A81" s="12">
        <v>77</v>
      </c>
      <c r="B81" s="12" t="s">
        <v>22</v>
      </c>
      <c r="C81" s="12" t="s">
        <v>98</v>
      </c>
      <c r="D81" s="12" t="s">
        <v>174</v>
      </c>
      <c r="E81" s="12"/>
    </row>
    <row r="82" spans="1:90" ht="42">
      <c r="A82" s="9">
        <v>78</v>
      </c>
      <c r="B82" s="12" t="s">
        <v>22</v>
      </c>
      <c r="C82" s="12" t="s">
        <v>99</v>
      </c>
      <c r="D82" s="12" t="s">
        <v>175</v>
      </c>
      <c r="E82" s="12"/>
    </row>
    <row r="83" spans="1:90" ht="42">
      <c r="A83" s="12">
        <v>79</v>
      </c>
      <c r="B83" s="12" t="s">
        <v>22</v>
      </c>
      <c r="C83" s="12" t="s">
        <v>221</v>
      </c>
      <c r="D83" s="12" t="s">
        <v>64</v>
      </c>
      <c r="E83" s="12"/>
    </row>
    <row r="84" spans="1:90" s="24" customFormat="1" ht="31.5">
      <c r="A84" s="9">
        <v>80</v>
      </c>
      <c r="B84" s="12" t="s">
        <v>28</v>
      </c>
      <c r="C84" s="14">
        <v>45776</v>
      </c>
      <c r="D84" s="12" t="s">
        <v>196</v>
      </c>
      <c r="E84" s="12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</row>
    <row r="85" spans="1:90" s="24" customFormat="1" ht="42">
      <c r="A85" s="12">
        <v>81</v>
      </c>
      <c r="B85" s="12" t="s">
        <v>28</v>
      </c>
      <c r="C85" s="12" t="s">
        <v>100</v>
      </c>
      <c r="D85" s="12" t="s">
        <v>101</v>
      </c>
      <c r="E85" s="1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</row>
    <row r="86" spans="1:90" s="24" customFormat="1" ht="42">
      <c r="A86" s="9">
        <v>82</v>
      </c>
      <c r="B86" s="12" t="s">
        <v>28</v>
      </c>
      <c r="C86" s="12" t="s">
        <v>204</v>
      </c>
      <c r="D86" s="12" t="s">
        <v>101</v>
      </c>
      <c r="E86" s="1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</row>
    <row r="87" spans="1:90" s="24" customFormat="1" ht="31.5">
      <c r="A87" s="12">
        <v>83</v>
      </c>
      <c r="B87" s="12" t="s">
        <v>28</v>
      </c>
      <c r="C87" s="12" t="s">
        <v>205</v>
      </c>
      <c r="D87" s="12" t="s">
        <v>197</v>
      </c>
      <c r="E87" s="12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</row>
    <row r="88" spans="1:90" s="27" customFormat="1" ht="31.5">
      <c r="A88" s="9">
        <v>84</v>
      </c>
      <c r="B88" s="12" t="s">
        <v>102</v>
      </c>
      <c r="C88" s="12" t="s">
        <v>104</v>
      </c>
      <c r="D88" s="12" t="s">
        <v>103</v>
      </c>
      <c r="E88" s="12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</row>
    <row r="89" spans="1:90" s="24" customFormat="1" ht="42">
      <c r="A89" s="11">
        <v>85</v>
      </c>
      <c r="B89" s="12" t="s">
        <v>22</v>
      </c>
      <c r="C89" s="12" t="s">
        <v>206</v>
      </c>
      <c r="D89" s="12" t="s">
        <v>189</v>
      </c>
      <c r="E89" s="26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</row>
    <row r="90" spans="1:90" ht="42">
      <c r="A90" s="9">
        <v>86</v>
      </c>
      <c r="B90" s="12" t="s">
        <v>22</v>
      </c>
      <c r="C90" s="12" t="s">
        <v>207</v>
      </c>
      <c r="D90" s="12" t="s">
        <v>171</v>
      </c>
      <c r="E90" s="26"/>
    </row>
    <row r="91" spans="1:90" ht="42">
      <c r="A91" s="11">
        <v>87</v>
      </c>
      <c r="B91" s="12" t="s">
        <v>22</v>
      </c>
      <c r="C91" s="73" t="s">
        <v>172</v>
      </c>
      <c r="D91" s="13" t="s">
        <v>169</v>
      </c>
      <c r="E91" s="26"/>
    </row>
    <row r="92" spans="1:90">
      <c r="B92" s="25" t="s">
        <v>224</v>
      </c>
      <c r="C92" s="25"/>
      <c r="D92" s="25"/>
      <c r="E92" s="25"/>
    </row>
    <row r="93" spans="1:90">
      <c r="B93" s="25"/>
      <c r="C93" s="25"/>
      <c r="D93" s="25"/>
      <c r="E93" s="25"/>
    </row>
    <row r="94" spans="1:90">
      <c r="B94" s="25"/>
      <c r="C94" s="25"/>
      <c r="D94" s="25"/>
      <c r="E94" s="25"/>
    </row>
    <row r="95" spans="1:90">
      <c r="B95" s="25"/>
      <c r="C95" s="25"/>
      <c r="D95" s="25"/>
      <c r="E95" s="25"/>
    </row>
    <row r="96" spans="1:90">
      <c r="B96" s="25"/>
      <c r="C96" s="25"/>
      <c r="D96" s="25"/>
      <c r="E96" s="25"/>
    </row>
    <row r="97" ht="14.25" customHeight="1"/>
  </sheetData>
  <mergeCells count="2">
    <mergeCell ref="A4:E4"/>
    <mergeCell ref="A1:E2"/>
  </mergeCells>
  <phoneticPr fontId="5" type="noConversion"/>
  <hyperlinks>
    <hyperlink ref="E26" r:id="rId1"/>
    <hyperlink ref="E36" r:id="rId2"/>
    <hyperlink ref="E20" r:id="rId3"/>
    <hyperlink ref="E35" r:id="rId4"/>
    <hyperlink ref="E71" r:id="rId5"/>
    <hyperlink ref="E74" r:id="rId6"/>
    <hyperlink ref="E76" r:id="rId7"/>
    <hyperlink ref="E72" r:id="rId8"/>
    <hyperlink ref="E73" r:id="rId9"/>
    <hyperlink ref="E75" r:id="rId10"/>
  </hyperlinks>
  <pageMargins left="0.70866141732283472" right="0.70866141732283472" top="0.74803149606299213" bottom="0.74803149606299213" header="0.31496062992125984" footer="0.31496062992125984"/>
  <pageSetup paperSize="9" scale="73" orientation="portrait" r:id="rId11"/>
  <rowBreaks count="4" manualBreakCount="4">
    <brk id="21" max="4" man="1"/>
    <brk id="41" max="4" man="1"/>
    <brk id="60" max="4" man="1"/>
    <brk id="8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E8:H20"/>
  <sheetViews>
    <sheetView view="pageBreakPreview" zoomScale="120" zoomScaleNormal="100" zoomScaleSheetLayoutView="120" workbookViewId="0">
      <selection activeCell="H10" sqref="H10"/>
    </sheetView>
  </sheetViews>
  <sheetFormatPr defaultRowHeight="14.25"/>
  <cols>
    <col min="5" max="5" width="18.375" customWidth="1"/>
    <col min="6" max="6" width="22.375" customWidth="1"/>
    <col min="7" max="7" width="19.375" customWidth="1"/>
    <col min="8" max="8" width="29.25" customWidth="1"/>
  </cols>
  <sheetData>
    <row r="8" spans="5:8" ht="15" thickBot="1"/>
    <row r="9" spans="5:8" ht="39" thickBot="1">
      <c r="E9" s="1" t="s">
        <v>18</v>
      </c>
      <c r="F9" s="2" t="s">
        <v>19</v>
      </c>
      <c r="G9" s="2" t="s">
        <v>20</v>
      </c>
      <c r="H9" s="2" t="s">
        <v>21</v>
      </c>
    </row>
    <row r="10" spans="5:8" ht="15" thickBot="1">
      <c r="E10" s="3" t="s">
        <v>4</v>
      </c>
      <c r="F10" s="4" t="s">
        <v>14</v>
      </c>
      <c r="G10" s="5">
        <v>1</v>
      </c>
      <c r="H10" s="5">
        <v>227</v>
      </c>
    </row>
    <row r="11" spans="5:8" ht="26.25" thickBot="1">
      <c r="E11" s="3" t="s">
        <v>5</v>
      </c>
      <c r="F11" s="4" t="s">
        <v>16</v>
      </c>
      <c r="G11" s="5">
        <v>5</v>
      </c>
      <c r="H11" s="5">
        <v>104</v>
      </c>
    </row>
    <row r="12" spans="5:8" ht="26.25" thickBot="1">
      <c r="E12" s="3" t="s">
        <v>6</v>
      </c>
      <c r="F12" s="4" t="s">
        <v>24</v>
      </c>
      <c r="G12" s="5">
        <v>1</v>
      </c>
      <c r="H12" s="5">
        <v>27</v>
      </c>
    </row>
    <row r="13" spans="5:8" ht="39" thickBot="1">
      <c r="E13" s="3" t="s">
        <v>7</v>
      </c>
      <c r="F13" s="4" t="s">
        <v>13</v>
      </c>
      <c r="G13" s="21">
        <v>11</v>
      </c>
      <c r="H13" s="21">
        <v>249</v>
      </c>
    </row>
    <row r="14" spans="5:8" ht="39" thickBot="1">
      <c r="E14" s="3" t="s">
        <v>8</v>
      </c>
      <c r="F14" s="4" t="s">
        <v>22</v>
      </c>
      <c r="G14" s="21">
        <v>24</v>
      </c>
      <c r="H14" s="21">
        <v>360</v>
      </c>
    </row>
    <row r="15" spans="5:8" ht="26.25" thickBot="1">
      <c r="E15" s="3" t="s">
        <v>9</v>
      </c>
      <c r="F15" s="4" t="s">
        <v>17</v>
      </c>
      <c r="G15" s="21">
        <v>1</v>
      </c>
      <c r="H15" s="21">
        <v>4</v>
      </c>
    </row>
    <row r="16" spans="5:8" ht="15" thickBot="1">
      <c r="E16" s="3" t="s">
        <v>10</v>
      </c>
      <c r="F16" s="4" t="s">
        <v>27</v>
      </c>
      <c r="G16" s="21">
        <v>1</v>
      </c>
      <c r="H16" s="21">
        <v>2</v>
      </c>
    </row>
    <row r="17" spans="5:8" ht="26.25" thickBot="1">
      <c r="E17" s="3" t="s">
        <v>11</v>
      </c>
      <c r="F17" s="4" t="s">
        <v>26</v>
      </c>
      <c r="G17" s="21">
        <v>1</v>
      </c>
      <c r="H17" s="21">
        <v>55</v>
      </c>
    </row>
    <row r="18" spans="5:8" ht="26.25" thickBot="1">
      <c r="E18" s="3" t="s">
        <v>12</v>
      </c>
      <c r="F18" s="4" t="s">
        <v>25</v>
      </c>
      <c r="G18" s="21">
        <v>1</v>
      </c>
      <c r="H18" s="21">
        <v>4</v>
      </c>
    </row>
    <row r="19" spans="5:8" ht="26.25" thickBot="1">
      <c r="E19" s="3" t="s">
        <v>15</v>
      </c>
      <c r="F19" s="4" t="s">
        <v>28</v>
      </c>
      <c r="G19" s="21">
        <v>1</v>
      </c>
      <c r="H19" s="21">
        <v>1</v>
      </c>
    </row>
    <row r="20" spans="5:8" ht="15.75" thickBot="1">
      <c r="E20" s="6"/>
      <c r="F20" s="4" t="s">
        <v>23</v>
      </c>
      <c r="G20" s="7">
        <f>SUM(G10:G19)</f>
        <v>47</v>
      </c>
      <c r="H20" s="7">
        <f>SUM(H10:H19)</f>
        <v>1033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X31"/>
  <sheetViews>
    <sheetView topLeftCell="D1" workbookViewId="0">
      <selection activeCell="W16" sqref="W16"/>
    </sheetView>
  </sheetViews>
  <sheetFormatPr defaultRowHeight="14.25"/>
  <cols>
    <col min="1" max="1" width="22.75" customWidth="1"/>
    <col min="10" max="10" width="27.25" customWidth="1"/>
    <col min="19" max="19" width="29.875" customWidth="1"/>
  </cols>
  <sheetData>
    <row r="4" spans="1:24" ht="15" thickBot="1"/>
    <row r="5" spans="1:24">
      <c r="A5" s="87" t="s">
        <v>105</v>
      </c>
      <c r="B5" s="83">
        <v>2021</v>
      </c>
      <c r="C5" s="83">
        <v>2022</v>
      </c>
      <c r="D5" s="83">
        <v>2023</v>
      </c>
      <c r="E5" s="83">
        <v>2024</v>
      </c>
      <c r="F5" s="28">
        <v>2025</v>
      </c>
      <c r="G5" s="89" t="s">
        <v>106</v>
      </c>
      <c r="J5" s="87" t="s">
        <v>105</v>
      </c>
      <c r="K5" s="102">
        <v>2021</v>
      </c>
      <c r="L5" s="104">
        <v>2022</v>
      </c>
      <c r="M5" s="83">
        <v>2023</v>
      </c>
      <c r="N5" s="83">
        <v>2024</v>
      </c>
      <c r="O5" s="28">
        <v>2025</v>
      </c>
      <c r="P5" s="85" t="s">
        <v>107</v>
      </c>
      <c r="R5" s="96" t="s">
        <v>18</v>
      </c>
      <c r="S5" s="96" t="s">
        <v>19</v>
      </c>
      <c r="T5" s="98">
        <v>2022</v>
      </c>
      <c r="U5" s="98">
        <v>2023</v>
      </c>
      <c r="V5" s="100">
        <v>2024</v>
      </c>
      <c r="W5" s="92">
        <v>2025</v>
      </c>
      <c r="X5" s="29" t="s">
        <v>108</v>
      </c>
    </row>
    <row r="6" spans="1:24" ht="18" thickBot="1">
      <c r="A6" s="88"/>
      <c r="B6" s="84"/>
      <c r="C6" s="84"/>
      <c r="D6" s="84"/>
      <c r="E6" s="84"/>
      <c r="F6" s="30" t="s">
        <v>109</v>
      </c>
      <c r="G6" s="90"/>
      <c r="J6" s="88"/>
      <c r="K6" s="103"/>
      <c r="L6" s="105"/>
      <c r="M6" s="84"/>
      <c r="N6" s="84"/>
      <c r="O6" s="30" t="s">
        <v>109</v>
      </c>
      <c r="P6" s="86"/>
      <c r="R6" s="97"/>
      <c r="S6" s="97"/>
      <c r="T6" s="99"/>
      <c r="U6" s="99"/>
      <c r="V6" s="101"/>
      <c r="W6" s="93"/>
      <c r="X6" s="31" t="s">
        <v>110</v>
      </c>
    </row>
    <row r="7" spans="1:24" ht="24" thickBot="1">
      <c r="A7" s="32" t="s">
        <v>111</v>
      </c>
      <c r="B7" s="33">
        <v>80</v>
      </c>
      <c r="C7" s="33">
        <v>66</v>
      </c>
      <c r="D7" s="33">
        <v>75</v>
      </c>
      <c r="E7" s="33">
        <v>56</v>
      </c>
      <c r="F7" s="33">
        <f>2+22+53</f>
        <v>77</v>
      </c>
      <c r="G7" s="34">
        <f>SUM(B7:F7)</f>
        <v>354</v>
      </c>
      <c r="J7" s="32" t="s">
        <v>112</v>
      </c>
      <c r="K7" s="35">
        <v>2</v>
      </c>
      <c r="L7" s="33">
        <v>0</v>
      </c>
      <c r="M7" s="33">
        <v>4</v>
      </c>
      <c r="N7" s="33"/>
      <c r="O7" s="33"/>
      <c r="P7" s="34">
        <v>12</v>
      </c>
      <c r="R7" s="36" t="s">
        <v>4</v>
      </c>
      <c r="S7" s="37" t="s">
        <v>14</v>
      </c>
      <c r="T7" s="38">
        <v>3</v>
      </c>
      <c r="U7" s="38">
        <v>4</v>
      </c>
      <c r="V7" s="39">
        <v>3</v>
      </c>
      <c r="W7" s="38">
        <v>3</v>
      </c>
      <c r="X7" s="40">
        <f>SUM(T7:W7)</f>
        <v>13</v>
      </c>
    </row>
    <row r="8" spans="1:24" ht="46.5" thickBot="1">
      <c r="A8" s="87" t="s">
        <v>113</v>
      </c>
      <c r="B8" s="83">
        <v>19</v>
      </c>
      <c r="C8" s="83">
        <v>10</v>
      </c>
      <c r="D8" s="83">
        <v>21</v>
      </c>
      <c r="E8" s="83">
        <v>0</v>
      </c>
      <c r="F8" s="83">
        <f>13</f>
        <v>13</v>
      </c>
      <c r="G8" s="89">
        <f>SUM(B8:F8)</f>
        <v>63</v>
      </c>
      <c r="J8" s="32" t="s">
        <v>114</v>
      </c>
      <c r="K8" s="35">
        <v>0</v>
      </c>
      <c r="L8" s="33">
        <v>0</v>
      </c>
      <c r="M8" s="33">
        <v>1</v>
      </c>
      <c r="N8" s="33"/>
      <c r="O8" s="33"/>
      <c r="P8" s="34">
        <v>1</v>
      </c>
      <c r="R8" s="36" t="s">
        <v>5</v>
      </c>
      <c r="S8" s="37" t="s">
        <v>115</v>
      </c>
      <c r="T8" s="38">
        <v>1</v>
      </c>
      <c r="U8" s="38" t="s">
        <v>116</v>
      </c>
      <c r="V8" s="39" t="s">
        <v>116</v>
      </c>
      <c r="W8" s="38">
        <v>1</v>
      </c>
      <c r="X8" s="40">
        <f>SUM(T8:W8)</f>
        <v>2</v>
      </c>
    </row>
    <row r="9" spans="1:24" ht="15" thickBot="1">
      <c r="A9" s="94"/>
      <c r="B9" s="95"/>
      <c r="C9" s="95"/>
      <c r="D9" s="95"/>
      <c r="E9" s="95"/>
      <c r="F9" s="95"/>
      <c r="G9" s="91"/>
      <c r="J9" s="41" t="s">
        <v>107</v>
      </c>
      <c r="K9" s="42">
        <v>2</v>
      </c>
      <c r="L9" s="34">
        <v>0</v>
      </c>
      <c r="M9" s="34">
        <v>5</v>
      </c>
      <c r="N9" s="34"/>
      <c r="O9" s="34"/>
      <c r="P9" s="43">
        <v>13</v>
      </c>
      <c r="R9" s="36" t="s">
        <v>6</v>
      </c>
      <c r="S9" s="37" t="s">
        <v>16</v>
      </c>
      <c r="T9" s="38">
        <v>7</v>
      </c>
      <c r="U9" s="38">
        <v>1</v>
      </c>
      <c r="V9" s="39">
        <v>5</v>
      </c>
      <c r="W9" s="38">
        <v>3</v>
      </c>
      <c r="X9" s="40">
        <f>SUM(T9:W9)</f>
        <v>16</v>
      </c>
    </row>
    <row r="10" spans="1:24" ht="15" thickBot="1">
      <c r="A10" s="88"/>
      <c r="B10" s="84"/>
      <c r="C10" s="84"/>
      <c r="D10" s="84"/>
      <c r="E10" s="84"/>
      <c r="F10" s="84"/>
      <c r="G10" s="90"/>
      <c r="R10" s="36" t="s">
        <v>7</v>
      </c>
      <c r="S10" s="37"/>
      <c r="T10" s="38"/>
      <c r="U10" s="38"/>
      <c r="V10" s="39"/>
      <c r="W10" s="38"/>
      <c r="X10" s="40"/>
    </row>
    <row r="11" spans="1:24" ht="24" thickBot="1">
      <c r="A11" s="32" t="s">
        <v>117</v>
      </c>
      <c r="B11" s="33">
        <v>11</v>
      </c>
      <c r="C11" s="33">
        <v>18</v>
      </c>
      <c r="D11" s="33">
        <v>16</v>
      </c>
      <c r="E11" s="33">
        <v>18</v>
      </c>
      <c r="F11" s="33">
        <v>9</v>
      </c>
      <c r="G11" s="44">
        <f>SUM(B11:F11)</f>
        <v>72</v>
      </c>
      <c r="R11" s="36" t="s">
        <v>8</v>
      </c>
      <c r="S11" s="37" t="s">
        <v>118</v>
      </c>
      <c r="T11" s="38">
        <v>1</v>
      </c>
      <c r="U11" s="38" t="s">
        <v>116</v>
      </c>
      <c r="V11" s="39" t="s">
        <v>116</v>
      </c>
      <c r="W11" s="38">
        <v>1</v>
      </c>
      <c r="X11" s="40">
        <f>SUM(T11:W11)</f>
        <v>2</v>
      </c>
    </row>
    <row r="12" spans="1:24" ht="69" thickBot="1">
      <c r="A12" s="32" t="s">
        <v>119</v>
      </c>
      <c r="B12" s="33">
        <v>9</v>
      </c>
      <c r="C12" s="33">
        <v>8</v>
      </c>
      <c r="D12" s="33">
        <v>0</v>
      </c>
      <c r="E12" s="33">
        <v>10</v>
      </c>
      <c r="F12" s="33">
        <v>4</v>
      </c>
      <c r="G12" s="34">
        <f>SUM(B12:F12)</f>
        <v>31</v>
      </c>
      <c r="R12" s="36" t="s">
        <v>9</v>
      </c>
      <c r="S12" s="37" t="s">
        <v>120</v>
      </c>
      <c r="T12" s="38">
        <v>1</v>
      </c>
      <c r="U12" s="38" t="s">
        <v>116</v>
      </c>
      <c r="V12" s="39" t="s">
        <v>116</v>
      </c>
      <c r="W12" s="38" t="s">
        <v>116</v>
      </c>
      <c r="X12" s="40">
        <f>SUM(T12:W12)</f>
        <v>1</v>
      </c>
    </row>
    <row r="13" spans="1:24" ht="35.25" thickBot="1">
      <c r="A13" s="32" t="s">
        <v>121</v>
      </c>
      <c r="B13" s="33">
        <v>4</v>
      </c>
      <c r="C13" s="33">
        <v>4</v>
      </c>
      <c r="D13" s="33">
        <v>2</v>
      </c>
      <c r="E13" s="33">
        <v>6</v>
      </c>
      <c r="F13" s="33">
        <f>1+1</f>
        <v>2</v>
      </c>
      <c r="G13" s="45">
        <f>SUM(B13:F13)</f>
        <v>18</v>
      </c>
      <c r="R13" s="36" t="s">
        <v>10</v>
      </c>
      <c r="S13" s="37" t="s">
        <v>122</v>
      </c>
      <c r="T13" s="38">
        <v>7</v>
      </c>
      <c r="U13" s="38">
        <v>7</v>
      </c>
      <c r="V13" s="39">
        <v>12</v>
      </c>
      <c r="W13" s="38">
        <v>7</v>
      </c>
      <c r="X13" s="40">
        <f>SUM(T13:W13)</f>
        <v>33</v>
      </c>
    </row>
    <row r="14" spans="1:24" ht="15" thickBot="1">
      <c r="A14" s="32" t="s">
        <v>123</v>
      </c>
      <c r="B14" s="33">
        <v>3</v>
      </c>
      <c r="C14" s="33">
        <v>2</v>
      </c>
      <c r="D14" s="33">
        <v>2</v>
      </c>
      <c r="E14" s="33">
        <v>2</v>
      </c>
      <c r="F14" s="33"/>
      <c r="G14" s="34">
        <f>SUM(B14:F14)</f>
        <v>9</v>
      </c>
      <c r="R14" s="36" t="s">
        <v>11</v>
      </c>
      <c r="S14" s="37" t="s">
        <v>17</v>
      </c>
      <c r="T14" s="38">
        <v>4</v>
      </c>
      <c r="U14" s="38">
        <v>1</v>
      </c>
      <c r="V14" s="39">
        <v>1</v>
      </c>
      <c r="W14" s="38">
        <v>4</v>
      </c>
      <c r="X14" s="40">
        <f>SUM(T14:W14)</f>
        <v>10</v>
      </c>
    </row>
    <row r="15" spans="1:24" ht="57.75" thickBot="1">
      <c r="A15" s="32" t="s">
        <v>124</v>
      </c>
      <c r="B15" s="33">
        <v>0</v>
      </c>
      <c r="C15" s="33">
        <v>3</v>
      </c>
      <c r="D15" s="33">
        <v>1</v>
      </c>
      <c r="E15" s="33">
        <v>0</v>
      </c>
      <c r="F15" s="33"/>
      <c r="G15" s="34">
        <f>SUM(B15:F15)</f>
        <v>4</v>
      </c>
      <c r="R15" s="36" t="s">
        <v>12</v>
      </c>
      <c r="S15" s="37"/>
      <c r="T15" s="38"/>
      <c r="U15" s="38"/>
      <c r="V15" s="39"/>
      <c r="W15" s="38"/>
      <c r="X15" s="40"/>
    </row>
    <row r="16" spans="1:24" ht="22.5" thickBot="1">
      <c r="A16" s="32"/>
      <c r="B16" s="33"/>
      <c r="C16" s="33"/>
      <c r="D16" s="33"/>
      <c r="E16" s="33"/>
      <c r="F16" s="33"/>
      <c r="G16" s="34"/>
      <c r="R16" s="36" t="s">
        <v>15</v>
      </c>
      <c r="S16" s="37" t="s">
        <v>47</v>
      </c>
      <c r="T16" s="38" t="s">
        <v>116</v>
      </c>
      <c r="U16" s="38" t="s">
        <v>116</v>
      </c>
      <c r="V16" s="39">
        <v>1</v>
      </c>
      <c r="W16" s="38">
        <v>6</v>
      </c>
      <c r="X16" s="40">
        <f>SUM(T16:W16)</f>
        <v>7</v>
      </c>
    </row>
    <row r="17" spans="1:24" ht="22.5" thickBot="1">
      <c r="A17" s="32" t="s">
        <v>125</v>
      </c>
      <c r="B17" s="33">
        <v>60</v>
      </c>
      <c r="C17" s="33">
        <v>61</v>
      </c>
      <c r="D17" s="33">
        <v>60</v>
      </c>
      <c r="E17" s="33">
        <v>65</v>
      </c>
      <c r="F17" s="33">
        <v>65</v>
      </c>
      <c r="G17" s="34">
        <f>SUM(B17:F17)</f>
        <v>311</v>
      </c>
      <c r="R17" s="36" t="s">
        <v>126</v>
      </c>
      <c r="S17" s="37" t="s">
        <v>22</v>
      </c>
      <c r="T17" s="38">
        <v>31</v>
      </c>
      <c r="U17" s="38">
        <v>18</v>
      </c>
      <c r="V17" s="39">
        <v>24</v>
      </c>
      <c r="W17" s="38">
        <v>54</v>
      </c>
      <c r="X17" s="40">
        <f>SUM(T17:W17)</f>
        <v>127</v>
      </c>
    </row>
    <row r="18" spans="1:24" ht="24" thickBot="1">
      <c r="A18" s="32" t="s">
        <v>127</v>
      </c>
      <c r="B18" s="33">
        <v>62</v>
      </c>
      <c r="C18" s="33">
        <v>62</v>
      </c>
      <c r="D18" s="33">
        <v>65</v>
      </c>
      <c r="E18" s="33">
        <v>68</v>
      </c>
      <c r="F18" s="33">
        <v>68</v>
      </c>
      <c r="G18" s="34">
        <f>SUM(B18:F18)</f>
        <v>325</v>
      </c>
      <c r="R18" s="36" t="s">
        <v>128</v>
      </c>
      <c r="S18" s="37" t="s">
        <v>24</v>
      </c>
      <c r="T18" s="38" t="s">
        <v>116</v>
      </c>
      <c r="U18" s="38" t="s">
        <v>116</v>
      </c>
      <c r="V18" s="39">
        <v>1</v>
      </c>
      <c r="W18" s="38" t="s">
        <v>116</v>
      </c>
      <c r="X18" s="40">
        <f>SUM(T18:W18)</f>
        <v>1</v>
      </c>
    </row>
    <row r="19" spans="1:24" ht="57.75" thickBot="1">
      <c r="A19" s="32" t="s">
        <v>129</v>
      </c>
      <c r="B19" s="33">
        <v>1</v>
      </c>
      <c r="C19" s="33">
        <v>1</v>
      </c>
      <c r="D19" s="33">
        <v>1</v>
      </c>
      <c r="E19" s="33">
        <v>1</v>
      </c>
      <c r="F19" s="33">
        <v>1</v>
      </c>
      <c r="G19" s="34">
        <f>SUM(B19:F19)</f>
        <v>5</v>
      </c>
      <c r="R19" s="36" t="s">
        <v>130</v>
      </c>
      <c r="S19" s="37" t="s">
        <v>28</v>
      </c>
      <c r="T19" s="38" t="s">
        <v>116</v>
      </c>
      <c r="U19" s="38" t="s">
        <v>116</v>
      </c>
      <c r="V19" s="39">
        <v>1</v>
      </c>
      <c r="W19" s="38">
        <v>7</v>
      </c>
      <c r="X19" s="40">
        <f>SUM(T19:W19)</f>
        <v>8</v>
      </c>
    </row>
    <row r="20" spans="1:24" ht="15" thickBot="1">
      <c r="A20" s="41" t="s">
        <v>107</v>
      </c>
      <c r="B20" s="34">
        <v>249</v>
      </c>
      <c r="C20" s="34">
        <v>235</v>
      </c>
      <c r="D20" s="34">
        <v>243</v>
      </c>
      <c r="E20" s="46">
        <v>226</v>
      </c>
      <c r="F20" s="34">
        <f>SUM(F7:F19)</f>
        <v>239</v>
      </c>
      <c r="G20" s="43">
        <f>SUM(B20:F20)</f>
        <v>1192</v>
      </c>
      <c r="R20" s="36" t="s">
        <v>131</v>
      </c>
      <c r="S20" s="37" t="s">
        <v>132</v>
      </c>
      <c r="T20" s="38">
        <v>6</v>
      </c>
      <c r="U20" s="38">
        <v>3</v>
      </c>
      <c r="V20" s="39" t="s">
        <v>116</v>
      </c>
      <c r="W20" s="38">
        <v>2</v>
      </c>
      <c r="X20" s="40">
        <f>SUM(T20:W20)</f>
        <v>11</v>
      </c>
    </row>
    <row r="21" spans="1:24" ht="15" thickBot="1">
      <c r="R21" s="36" t="s">
        <v>133</v>
      </c>
      <c r="S21" s="37"/>
      <c r="T21" s="38"/>
      <c r="U21" s="38"/>
      <c r="V21" s="39"/>
      <c r="W21" s="38"/>
      <c r="X21" s="40"/>
    </row>
    <row r="22" spans="1:24" ht="22.5" thickBot="1">
      <c r="R22" s="36" t="s">
        <v>134</v>
      </c>
      <c r="S22" s="37" t="s">
        <v>135</v>
      </c>
      <c r="T22" s="38" t="s">
        <v>116</v>
      </c>
      <c r="U22" s="38" t="s">
        <v>116</v>
      </c>
      <c r="V22" s="39">
        <v>1</v>
      </c>
      <c r="W22" s="38">
        <v>1</v>
      </c>
      <c r="X22" s="40">
        <f>SUM(T22:W22)</f>
        <v>2</v>
      </c>
    </row>
    <row r="23" spans="1:24" ht="22.5" thickBot="1">
      <c r="R23" s="36" t="s">
        <v>136</v>
      </c>
      <c r="S23" s="37" t="s">
        <v>137</v>
      </c>
      <c r="T23" s="38">
        <v>1</v>
      </c>
      <c r="U23" s="38">
        <v>1</v>
      </c>
      <c r="V23" s="39" t="s">
        <v>116</v>
      </c>
      <c r="W23" s="38" t="s">
        <v>116</v>
      </c>
      <c r="X23" s="40">
        <f>SUM(T23:W23)</f>
        <v>2</v>
      </c>
    </row>
    <row r="24" spans="1:24" ht="15" thickBot="1">
      <c r="R24" s="36" t="s">
        <v>139</v>
      </c>
      <c r="S24" s="37"/>
      <c r="T24" s="38"/>
      <c r="U24" s="38"/>
      <c r="V24" s="39"/>
      <c r="W24" s="38"/>
      <c r="X24" s="40"/>
    </row>
    <row r="25" spans="1:24" ht="15" thickBot="1">
      <c r="R25" s="36" t="s">
        <v>140</v>
      </c>
      <c r="S25" s="37"/>
      <c r="T25" s="38"/>
      <c r="U25" s="38"/>
      <c r="V25" s="39"/>
      <c r="W25" s="38"/>
      <c r="X25" s="40"/>
    </row>
    <row r="26" spans="1:24" ht="15" thickBot="1">
      <c r="R26" s="36" t="s">
        <v>141</v>
      </c>
      <c r="S26" s="37" t="s">
        <v>142</v>
      </c>
      <c r="T26" s="38" t="s">
        <v>116</v>
      </c>
      <c r="U26" s="38">
        <v>1</v>
      </c>
      <c r="V26" s="39" t="s">
        <v>116</v>
      </c>
      <c r="W26" s="38" t="s">
        <v>116</v>
      </c>
      <c r="X26" s="40">
        <f t="shared" ref="X26:X31" si="0">SUM(T26:W26)</f>
        <v>1</v>
      </c>
    </row>
    <row r="27" spans="1:24" ht="15" thickBot="1">
      <c r="R27" s="36" t="s">
        <v>143</v>
      </c>
      <c r="S27" s="37" t="s">
        <v>144</v>
      </c>
      <c r="T27" s="38" t="s">
        <v>116</v>
      </c>
      <c r="U27" s="38" t="s">
        <v>116</v>
      </c>
      <c r="V27" s="39">
        <v>1</v>
      </c>
      <c r="W27" s="38" t="s">
        <v>116</v>
      </c>
      <c r="X27" s="40">
        <f t="shared" si="0"/>
        <v>1</v>
      </c>
    </row>
    <row r="28" spans="1:24" ht="15" thickBot="1">
      <c r="R28" s="36" t="s">
        <v>145</v>
      </c>
      <c r="S28" s="37" t="s">
        <v>146</v>
      </c>
      <c r="T28" s="38" t="s">
        <v>116</v>
      </c>
      <c r="U28" s="38" t="s">
        <v>116</v>
      </c>
      <c r="V28" s="39">
        <v>1</v>
      </c>
      <c r="W28" s="38" t="s">
        <v>116</v>
      </c>
      <c r="X28" s="40">
        <f t="shared" si="0"/>
        <v>1</v>
      </c>
    </row>
    <row r="29" spans="1:24" ht="22.5" thickBot="1">
      <c r="R29" s="36" t="s">
        <v>147</v>
      </c>
      <c r="S29" s="37" t="s">
        <v>42</v>
      </c>
      <c r="T29" s="38"/>
      <c r="U29" s="38"/>
      <c r="V29" s="39"/>
      <c r="W29" s="38">
        <v>1</v>
      </c>
      <c r="X29" s="40">
        <f t="shared" si="0"/>
        <v>1</v>
      </c>
    </row>
    <row r="30" spans="1:24" ht="15" thickBot="1">
      <c r="R30" s="36"/>
      <c r="S30" s="37" t="s">
        <v>152</v>
      </c>
      <c r="T30" s="38"/>
      <c r="U30" s="38"/>
      <c r="V30" s="39"/>
      <c r="W30" s="38">
        <v>1</v>
      </c>
      <c r="X30" s="40">
        <f t="shared" si="0"/>
        <v>1</v>
      </c>
    </row>
    <row r="31" spans="1:24" ht="15" thickBot="1">
      <c r="R31" s="47"/>
      <c r="S31" s="48" t="s">
        <v>23</v>
      </c>
      <c r="T31" s="40">
        <v>62</v>
      </c>
      <c r="U31" s="40">
        <v>36</v>
      </c>
      <c r="V31" s="31">
        <v>50</v>
      </c>
      <c r="W31" s="40">
        <f>SUM(W7:W30)</f>
        <v>91</v>
      </c>
      <c r="X31" s="40">
        <f t="shared" si="0"/>
        <v>239</v>
      </c>
    </row>
  </sheetData>
  <mergeCells count="25">
    <mergeCell ref="G8:G10"/>
    <mergeCell ref="W5:W6"/>
    <mergeCell ref="A8:A10"/>
    <mergeCell ref="B8:B10"/>
    <mergeCell ref="C8:C10"/>
    <mergeCell ref="D8:D10"/>
    <mergeCell ref="E8:E10"/>
    <mergeCell ref="F8:F10"/>
    <mergeCell ref="R5:R6"/>
    <mergeCell ref="S5:S6"/>
    <mergeCell ref="T5:T6"/>
    <mergeCell ref="U5:U6"/>
    <mergeCell ref="V5:V6"/>
    <mergeCell ref="J5:J6"/>
    <mergeCell ref="K5:K6"/>
    <mergeCell ref="L5:L6"/>
    <mergeCell ref="M5:M6"/>
    <mergeCell ref="N5:N6"/>
    <mergeCell ref="P5:P6"/>
    <mergeCell ref="A5:A6"/>
    <mergeCell ref="B5:B6"/>
    <mergeCell ref="C5:C6"/>
    <mergeCell ref="D5:D6"/>
    <mergeCell ref="E5:E6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N19" sqref="N19"/>
    </sheetView>
  </sheetViews>
  <sheetFormatPr defaultRowHeight="14.25"/>
  <cols>
    <col min="1" max="1" width="5.375" customWidth="1"/>
    <col min="2" max="2" width="20.875" customWidth="1"/>
    <col min="3" max="3" width="6" customWidth="1"/>
    <col min="4" max="4" width="6.25" customWidth="1"/>
    <col min="5" max="5" width="6" customWidth="1"/>
    <col min="6" max="6" width="7.125" customWidth="1"/>
    <col min="7" max="7" width="6.375" customWidth="1"/>
    <col min="9" max="10" width="5.375" customWidth="1"/>
  </cols>
  <sheetData>
    <row r="1" spans="1:10" ht="15" thickBot="1"/>
    <row r="2" spans="1:10">
      <c r="A2" s="108" t="s">
        <v>0</v>
      </c>
      <c r="B2" s="106" t="s">
        <v>19</v>
      </c>
      <c r="C2" s="112">
        <v>2022</v>
      </c>
      <c r="D2" s="113"/>
      <c r="E2" s="112">
        <v>2023</v>
      </c>
      <c r="F2" s="113"/>
      <c r="G2" s="112">
        <v>2024</v>
      </c>
      <c r="H2" s="113"/>
      <c r="I2" s="116">
        <v>2025</v>
      </c>
      <c r="J2" s="117"/>
    </row>
    <row r="3" spans="1:10" ht="15" thickBot="1">
      <c r="A3" s="109"/>
      <c r="B3" s="111"/>
      <c r="C3" s="114"/>
      <c r="D3" s="115"/>
      <c r="E3" s="114"/>
      <c r="F3" s="115"/>
      <c r="G3" s="114"/>
      <c r="H3" s="115"/>
      <c r="I3" s="118"/>
      <c r="J3" s="119"/>
    </row>
    <row r="4" spans="1:10" ht="25.5">
      <c r="A4" s="109"/>
      <c r="B4" s="111"/>
      <c r="C4" s="106" t="s">
        <v>148</v>
      </c>
      <c r="D4" s="49" t="s">
        <v>149</v>
      </c>
      <c r="E4" s="106" t="s">
        <v>148</v>
      </c>
      <c r="F4" s="106" t="s">
        <v>21</v>
      </c>
      <c r="G4" s="106" t="s">
        <v>148</v>
      </c>
      <c r="H4" s="106" t="s">
        <v>21</v>
      </c>
      <c r="I4" s="106" t="s">
        <v>148</v>
      </c>
      <c r="J4" s="106" t="s">
        <v>21</v>
      </c>
    </row>
    <row r="5" spans="1:10" ht="15" thickBot="1">
      <c r="A5" s="110"/>
      <c r="B5" s="107"/>
      <c r="C5" s="107"/>
      <c r="D5" s="50" t="s">
        <v>150</v>
      </c>
      <c r="E5" s="107"/>
      <c r="F5" s="107"/>
      <c r="G5" s="107"/>
      <c r="H5" s="107"/>
      <c r="I5" s="107"/>
      <c r="J5" s="107"/>
    </row>
    <row r="6" spans="1:10" ht="15" thickBot="1">
      <c r="A6" s="36" t="s">
        <v>4</v>
      </c>
      <c r="B6" s="37" t="s">
        <v>14</v>
      </c>
      <c r="C6" s="38">
        <v>3</v>
      </c>
      <c r="D6" s="38">
        <v>266</v>
      </c>
      <c r="E6" s="38">
        <v>4</v>
      </c>
      <c r="F6" s="38">
        <v>465</v>
      </c>
      <c r="G6" s="38">
        <v>3</v>
      </c>
      <c r="H6" s="38">
        <v>227</v>
      </c>
      <c r="I6" s="37">
        <f>1+2</f>
        <v>3</v>
      </c>
      <c r="J6" s="37">
        <f>96+483</f>
        <v>579</v>
      </c>
    </row>
    <row r="7" spans="1:10" ht="22.5" thickBot="1">
      <c r="A7" s="36" t="s">
        <v>5</v>
      </c>
      <c r="B7" s="37" t="s">
        <v>30</v>
      </c>
      <c r="C7" s="38">
        <v>1</v>
      </c>
      <c r="D7" s="38">
        <v>3</v>
      </c>
      <c r="E7" s="38" t="s">
        <v>116</v>
      </c>
      <c r="F7" s="38" t="s">
        <v>116</v>
      </c>
      <c r="G7" s="51"/>
      <c r="H7" s="51"/>
      <c r="I7" s="37">
        <v>1</v>
      </c>
      <c r="J7" s="37">
        <v>7</v>
      </c>
    </row>
    <row r="8" spans="1:10" ht="22.5" thickBot="1">
      <c r="A8" s="36" t="s">
        <v>6</v>
      </c>
      <c r="B8" s="37" t="s">
        <v>16</v>
      </c>
      <c r="C8" s="38">
        <v>7</v>
      </c>
      <c r="D8" s="38">
        <v>158</v>
      </c>
      <c r="E8" s="38">
        <v>1</v>
      </c>
      <c r="F8" s="38">
        <v>5</v>
      </c>
      <c r="G8" s="38">
        <v>5</v>
      </c>
      <c r="H8" s="38">
        <v>104</v>
      </c>
      <c r="I8" s="37">
        <v>3</v>
      </c>
      <c r="J8" s="37">
        <v>33</v>
      </c>
    </row>
    <row r="9" spans="1:10" ht="22.5" thickBot="1">
      <c r="A9" s="36" t="s">
        <v>7</v>
      </c>
      <c r="B9" s="37" t="s">
        <v>118</v>
      </c>
      <c r="C9" s="38">
        <v>1</v>
      </c>
      <c r="D9" s="38">
        <v>27</v>
      </c>
      <c r="E9" s="38" t="s">
        <v>116</v>
      </c>
      <c r="F9" s="38" t="s">
        <v>116</v>
      </c>
      <c r="G9" s="38" t="s">
        <v>116</v>
      </c>
      <c r="H9" s="38" t="s">
        <v>116</v>
      </c>
      <c r="I9" s="37">
        <v>1</v>
      </c>
      <c r="J9" s="37">
        <v>2</v>
      </c>
    </row>
    <row r="10" spans="1:10" ht="22.5" thickBot="1">
      <c r="A10" s="36" t="s">
        <v>8</v>
      </c>
      <c r="B10" s="37" t="s">
        <v>120</v>
      </c>
      <c r="C10" s="38">
        <v>1</v>
      </c>
      <c r="D10" s="38">
        <v>44</v>
      </c>
      <c r="E10" s="38" t="s">
        <v>116</v>
      </c>
      <c r="F10" s="38" t="s">
        <v>116</v>
      </c>
      <c r="G10" s="38" t="s">
        <v>116</v>
      </c>
      <c r="H10" s="38" t="s">
        <v>116</v>
      </c>
      <c r="I10" s="37"/>
      <c r="J10" s="37"/>
    </row>
    <row r="11" spans="1:10" ht="22.5" thickBot="1">
      <c r="A11" s="36" t="s">
        <v>9</v>
      </c>
      <c r="B11" s="37" t="s">
        <v>13</v>
      </c>
      <c r="C11" s="38">
        <v>7</v>
      </c>
      <c r="D11" s="38">
        <v>138</v>
      </c>
      <c r="E11" s="38">
        <v>7</v>
      </c>
      <c r="F11" s="38">
        <v>189</v>
      </c>
      <c r="G11" s="38">
        <v>12</v>
      </c>
      <c r="H11" s="38">
        <v>250</v>
      </c>
      <c r="I11" s="37">
        <v>7</v>
      </c>
      <c r="J11" s="37">
        <v>146</v>
      </c>
    </row>
    <row r="12" spans="1:10" ht="22.5" thickBot="1">
      <c r="A12" s="36" t="s">
        <v>10</v>
      </c>
      <c r="B12" s="37" t="s">
        <v>17</v>
      </c>
      <c r="C12" s="38">
        <v>4</v>
      </c>
      <c r="D12" s="38">
        <v>14</v>
      </c>
      <c r="E12" s="38">
        <v>1</v>
      </c>
      <c r="F12" s="38">
        <v>5</v>
      </c>
      <c r="G12" s="38">
        <v>1</v>
      </c>
      <c r="H12" s="38">
        <v>4</v>
      </c>
      <c r="I12" s="37">
        <v>4</v>
      </c>
      <c r="J12" s="37">
        <v>94</v>
      </c>
    </row>
    <row r="13" spans="1:10" ht="33" thickBot="1">
      <c r="A13" s="36" t="s">
        <v>11</v>
      </c>
      <c r="B13" s="37" t="s">
        <v>47</v>
      </c>
      <c r="C13" s="38" t="s">
        <v>116</v>
      </c>
      <c r="D13" s="38" t="s">
        <v>116</v>
      </c>
      <c r="E13" s="38" t="s">
        <v>116</v>
      </c>
      <c r="F13" s="38" t="s">
        <v>116</v>
      </c>
      <c r="G13" s="38">
        <v>1</v>
      </c>
      <c r="H13" s="38">
        <v>55</v>
      </c>
      <c r="I13" s="37">
        <f>5+1</f>
        <v>6</v>
      </c>
      <c r="J13" s="37">
        <f>86+16</f>
        <v>102</v>
      </c>
    </row>
    <row r="14" spans="1:10" ht="33" thickBot="1">
      <c r="A14" s="36" t="s">
        <v>12</v>
      </c>
      <c r="B14" s="37" t="s">
        <v>22</v>
      </c>
      <c r="C14" s="38">
        <v>31</v>
      </c>
      <c r="D14" s="38">
        <v>456</v>
      </c>
      <c r="E14" s="38">
        <v>18</v>
      </c>
      <c r="F14" s="38">
        <v>280</v>
      </c>
      <c r="G14" s="38">
        <v>26</v>
      </c>
      <c r="H14" s="38">
        <v>392</v>
      </c>
      <c r="I14" s="37">
        <f>52+2</f>
        <v>54</v>
      </c>
      <c r="J14" s="37">
        <f>1238+66</f>
        <v>1304</v>
      </c>
    </row>
    <row r="15" spans="1:10" ht="22.5" thickBot="1">
      <c r="A15" s="36" t="s">
        <v>15</v>
      </c>
      <c r="B15" s="37" t="s">
        <v>24</v>
      </c>
      <c r="C15" s="38" t="s">
        <v>116</v>
      </c>
      <c r="D15" s="38" t="s">
        <v>116</v>
      </c>
      <c r="E15" s="38" t="s">
        <v>116</v>
      </c>
      <c r="F15" s="38" t="s">
        <v>116</v>
      </c>
      <c r="G15" s="38">
        <v>1</v>
      </c>
      <c r="H15" s="38">
        <v>27</v>
      </c>
      <c r="I15" s="37"/>
      <c r="J15" s="37"/>
    </row>
    <row r="16" spans="1:10" ht="22.5" thickBot="1">
      <c r="A16" s="36" t="s">
        <v>126</v>
      </c>
      <c r="B16" s="37" t="s">
        <v>28</v>
      </c>
      <c r="C16" s="38" t="s">
        <v>116</v>
      </c>
      <c r="D16" s="38" t="s">
        <v>116</v>
      </c>
      <c r="E16" s="38" t="s">
        <v>116</v>
      </c>
      <c r="F16" s="38" t="s">
        <v>116</v>
      </c>
      <c r="G16" s="38">
        <v>1</v>
      </c>
      <c r="H16" s="38">
        <v>1</v>
      </c>
      <c r="I16" s="37">
        <v>7</v>
      </c>
      <c r="J16" s="37">
        <v>298</v>
      </c>
    </row>
    <row r="17" spans="1:10" ht="22.5" thickBot="1">
      <c r="A17" s="36" t="s">
        <v>128</v>
      </c>
      <c r="B17" s="37" t="s">
        <v>132</v>
      </c>
      <c r="C17" s="38">
        <v>6</v>
      </c>
      <c r="D17" s="38">
        <v>153</v>
      </c>
      <c r="E17" s="38">
        <v>3</v>
      </c>
      <c r="F17" s="38">
        <v>53</v>
      </c>
      <c r="G17" s="38" t="s">
        <v>116</v>
      </c>
      <c r="H17" s="38" t="s">
        <v>116</v>
      </c>
      <c r="I17" s="37">
        <v>2</v>
      </c>
      <c r="J17" s="37">
        <v>28</v>
      </c>
    </row>
    <row r="18" spans="1:10" ht="33" thickBot="1">
      <c r="A18" s="36" t="s">
        <v>130</v>
      </c>
      <c r="B18" s="37" t="s">
        <v>135</v>
      </c>
      <c r="C18" s="38" t="s">
        <v>116</v>
      </c>
      <c r="D18" s="38" t="s">
        <v>116</v>
      </c>
      <c r="E18" s="38" t="s">
        <v>116</v>
      </c>
      <c r="F18" s="38" t="s">
        <v>116</v>
      </c>
      <c r="G18" s="38">
        <v>1</v>
      </c>
      <c r="H18" s="38">
        <v>55</v>
      </c>
      <c r="I18" s="37">
        <v>1</v>
      </c>
      <c r="J18" s="37">
        <v>30</v>
      </c>
    </row>
    <row r="19" spans="1:10" ht="33" thickBot="1">
      <c r="A19" s="36" t="s">
        <v>131</v>
      </c>
      <c r="B19" s="37" t="s">
        <v>137</v>
      </c>
      <c r="C19" s="38">
        <v>1</v>
      </c>
      <c r="D19" s="38">
        <v>32</v>
      </c>
      <c r="E19" s="38" t="s">
        <v>138</v>
      </c>
      <c r="F19" s="38" t="s">
        <v>151</v>
      </c>
      <c r="G19" s="38" t="s">
        <v>116</v>
      </c>
      <c r="H19" s="38" t="s">
        <v>116</v>
      </c>
      <c r="I19" s="37"/>
      <c r="J19" s="37"/>
    </row>
    <row r="20" spans="1:10" ht="22.5" thickBot="1">
      <c r="A20" s="36" t="s">
        <v>133</v>
      </c>
      <c r="B20" s="37" t="s">
        <v>142</v>
      </c>
      <c r="C20" s="38" t="s">
        <v>116</v>
      </c>
      <c r="D20" s="38" t="s">
        <v>116</v>
      </c>
      <c r="E20" s="38">
        <v>1</v>
      </c>
      <c r="F20" s="38">
        <v>65</v>
      </c>
      <c r="G20" s="38" t="s">
        <v>116</v>
      </c>
      <c r="H20" s="38" t="s">
        <v>116</v>
      </c>
      <c r="I20" s="37"/>
      <c r="J20" s="37"/>
    </row>
    <row r="21" spans="1:10" ht="15" thickBot="1">
      <c r="A21" s="36" t="s">
        <v>134</v>
      </c>
      <c r="B21" s="37" t="s">
        <v>144</v>
      </c>
      <c r="C21" s="38" t="s">
        <v>116</v>
      </c>
      <c r="D21" s="38" t="s">
        <v>116</v>
      </c>
      <c r="E21" s="38" t="s">
        <v>116</v>
      </c>
      <c r="F21" s="38" t="s">
        <v>116</v>
      </c>
      <c r="G21" s="38">
        <v>1</v>
      </c>
      <c r="H21" s="38">
        <v>2</v>
      </c>
      <c r="I21" s="37"/>
      <c r="J21" s="37"/>
    </row>
    <row r="22" spans="1:10" ht="22.5" thickBot="1">
      <c r="A22" s="36" t="s">
        <v>136</v>
      </c>
      <c r="B22" s="37" t="s">
        <v>146</v>
      </c>
      <c r="C22" s="38" t="s">
        <v>116</v>
      </c>
      <c r="D22" s="38" t="s">
        <v>116</v>
      </c>
      <c r="E22" s="38" t="s">
        <v>116</v>
      </c>
      <c r="F22" s="38" t="s">
        <v>116</v>
      </c>
      <c r="G22" s="38">
        <v>1</v>
      </c>
      <c r="H22" s="38">
        <v>4</v>
      </c>
      <c r="I22" s="37"/>
      <c r="J22" s="37"/>
    </row>
    <row r="23" spans="1:10" ht="33" thickBot="1">
      <c r="A23" s="36" t="s">
        <v>139</v>
      </c>
      <c r="B23" s="37" t="s">
        <v>42</v>
      </c>
      <c r="C23" s="38"/>
      <c r="D23" s="38"/>
      <c r="E23" s="38"/>
      <c r="F23" s="38"/>
      <c r="G23" s="38"/>
      <c r="H23" s="38"/>
      <c r="I23" s="37">
        <v>1</v>
      </c>
      <c r="J23" s="37">
        <v>4</v>
      </c>
    </row>
    <row r="24" spans="1:10" ht="22.5" thickBot="1">
      <c r="A24" s="36" t="s">
        <v>140</v>
      </c>
      <c r="B24" s="37" t="s">
        <v>152</v>
      </c>
      <c r="C24" s="38"/>
      <c r="D24" s="38"/>
      <c r="E24" s="38"/>
      <c r="F24" s="38"/>
      <c r="G24" s="38"/>
      <c r="H24" s="38"/>
      <c r="I24" s="37">
        <v>1</v>
      </c>
      <c r="J24" s="37">
        <v>119</v>
      </c>
    </row>
    <row r="25" spans="1:10" ht="15" thickBot="1">
      <c r="A25" s="52"/>
      <c r="B25" s="53" t="s">
        <v>23</v>
      </c>
      <c r="C25" s="54">
        <v>62</v>
      </c>
      <c r="D25" s="54">
        <v>1291</v>
      </c>
      <c r="E25" s="54">
        <v>36</v>
      </c>
      <c r="F25" s="54">
        <v>1081</v>
      </c>
      <c r="G25" s="54">
        <f>SUM(G6:G24)</f>
        <v>53</v>
      </c>
      <c r="H25" s="54">
        <f>SUM(H6:H24)</f>
        <v>1121</v>
      </c>
      <c r="I25" s="51">
        <f>SUM(I6:I24)</f>
        <v>91</v>
      </c>
      <c r="J25" s="51">
        <f>SUM(J6:J24)</f>
        <v>2746</v>
      </c>
    </row>
  </sheetData>
  <mergeCells count="13">
    <mergeCell ref="H4:H5"/>
    <mergeCell ref="I4:I5"/>
    <mergeCell ref="J4:J5"/>
    <mergeCell ref="A2:A5"/>
    <mergeCell ref="B2:B5"/>
    <mergeCell ref="C2:D3"/>
    <mergeCell ref="E2:F3"/>
    <mergeCell ref="G2:H3"/>
    <mergeCell ref="I2:J3"/>
    <mergeCell ref="C4:C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X38"/>
  <sheetViews>
    <sheetView topLeftCell="A19" workbookViewId="0">
      <selection activeCell="B25" sqref="B25:F38"/>
    </sheetView>
  </sheetViews>
  <sheetFormatPr defaultRowHeight="14.25"/>
  <cols>
    <col min="2" max="2" width="30.75" customWidth="1"/>
    <col min="3" max="4" width="9" customWidth="1"/>
    <col min="6" max="6" width="9" customWidth="1"/>
    <col min="8" max="8" width="26.5" customWidth="1"/>
    <col min="9" max="9" width="9" customWidth="1"/>
    <col min="14" max="14" width="43.375" customWidth="1"/>
    <col min="20" max="20" width="25" customWidth="1"/>
  </cols>
  <sheetData>
    <row r="1" spans="2:24" ht="15" thickBot="1">
      <c r="B1" t="s">
        <v>157</v>
      </c>
      <c r="H1" t="s">
        <v>159</v>
      </c>
      <c r="N1" t="s">
        <v>160</v>
      </c>
      <c r="T1" t="s">
        <v>166</v>
      </c>
    </row>
    <row r="2" spans="2:24" ht="15" customHeight="1" thickBot="1">
      <c r="B2" s="55" t="s">
        <v>105</v>
      </c>
      <c r="C2" s="56">
        <v>2022</v>
      </c>
      <c r="D2" s="56">
        <v>2023</v>
      </c>
      <c r="E2" s="56">
        <v>2024</v>
      </c>
      <c r="F2" s="56">
        <v>2025</v>
      </c>
      <c r="H2" s="55" t="s">
        <v>105</v>
      </c>
      <c r="I2" s="56">
        <v>2022</v>
      </c>
      <c r="J2" s="56">
        <v>2023</v>
      </c>
      <c r="K2" s="56">
        <v>2024</v>
      </c>
      <c r="L2" s="56">
        <v>2025</v>
      </c>
      <c r="N2" s="55" t="s">
        <v>105</v>
      </c>
      <c r="O2" s="56">
        <v>2022</v>
      </c>
      <c r="P2" s="56">
        <v>2023</v>
      </c>
      <c r="Q2" s="56">
        <v>2024</v>
      </c>
      <c r="R2" s="56">
        <v>2025</v>
      </c>
      <c r="T2" s="55" t="s">
        <v>105</v>
      </c>
      <c r="U2" s="56">
        <v>2022</v>
      </c>
      <c r="V2" s="56">
        <v>2023</v>
      </c>
      <c r="W2" s="56">
        <v>2024</v>
      </c>
      <c r="X2" s="56">
        <v>2025</v>
      </c>
    </row>
    <row r="3" spans="2:24" ht="48.75" customHeight="1" thickBot="1">
      <c r="B3" s="120" t="s">
        <v>111</v>
      </c>
      <c r="C3" s="122">
        <v>66</v>
      </c>
      <c r="D3" s="122">
        <v>75</v>
      </c>
      <c r="E3" s="122">
        <v>56</v>
      </c>
      <c r="F3" s="58" t="s">
        <v>153</v>
      </c>
      <c r="H3" s="60" t="s">
        <v>111</v>
      </c>
      <c r="I3" s="59">
        <v>66</v>
      </c>
      <c r="J3" s="59">
        <v>75</v>
      </c>
      <c r="K3" s="59">
        <v>56</v>
      </c>
      <c r="L3" s="59"/>
      <c r="N3" s="60" t="s">
        <v>111</v>
      </c>
      <c r="O3" s="59">
        <v>66</v>
      </c>
      <c r="P3" s="59">
        <v>75</v>
      </c>
      <c r="Q3" s="59">
        <v>56</v>
      </c>
      <c r="R3" s="59">
        <v>22</v>
      </c>
      <c r="T3" s="61" t="s">
        <v>111</v>
      </c>
      <c r="U3" s="59">
        <v>66</v>
      </c>
      <c r="V3" s="59">
        <v>75</v>
      </c>
      <c r="W3" s="59">
        <v>56</v>
      </c>
      <c r="X3" s="59">
        <v>52</v>
      </c>
    </row>
    <row r="4" spans="2:24" ht="103.5" customHeight="1" thickBot="1">
      <c r="B4" s="121"/>
      <c r="C4" s="123"/>
      <c r="D4" s="123"/>
      <c r="E4" s="123"/>
      <c r="F4" s="33">
        <v>2</v>
      </c>
      <c r="H4" s="120" t="s">
        <v>113</v>
      </c>
      <c r="I4" s="122">
        <v>10</v>
      </c>
      <c r="J4" s="57"/>
      <c r="K4" s="122">
        <v>0</v>
      </c>
      <c r="L4" s="122"/>
      <c r="N4" s="120" t="s">
        <v>158</v>
      </c>
      <c r="O4" s="122">
        <v>10</v>
      </c>
      <c r="P4" s="57"/>
      <c r="Q4" s="122">
        <v>0</v>
      </c>
      <c r="R4" s="122">
        <v>14</v>
      </c>
      <c r="T4" s="120" t="s">
        <v>113</v>
      </c>
      <c r="U4" s="122">
        <v>10</v>
      </c>
      <c r="V4" s="57"/>
      <c r="W4" s="122">
        <v>0</v>
      </c>
      <c r="X4" s="122"/>
    </row>
    <row r="5" spans="2:24" ht="60" customHeight="1">
      <c r="B5" s="120" t="s">
        <v>113</v>
      </c>
      <c r="C5" s="122">
        <v>10</v>
      </c>
      <c r="D5" s="57"/>
      <c r="E5" s="122">
        <v>0</v>
      </c>
      <c r="F5" s="122" t="s">
        <v>116</v>
      </c>
      <c r="H5" s="124"/>
      <c r="I5" s="128"/>
      <c r="J5" s="57">
        <v>21</v>
      </c>
      <c r="K5" s="128"/>
      <c r="L5" s="128"/>
      <c r="N5" s="124"/>
      <c r="O5" s="128"/>
      <c r="P5" s="57">
        <v>21</v>
      </c>
      <c r="Q5" s="128"/>
      <c r="R5" s="128"/>
      <c r="T5" s="124"/>
      <c r="U5" s="128"/>
      <c r="V5" s="57">
        <v>21</v>
      </c>
      <c r="W5" s="128"/>
      <c r="X5" s="128"/>
    </row>
    <row r="6" spans="2:24" ht="15" thickBot="1">
      <c r="B6" s="124"/>
      <c r="C6" s="128"/>
      <c r="D6" s="57">
        <v>21</v>
      </c>
      <c r="E6" s="128"/>
      <c r="F6" s="128"/>
      <c r="H6" s="121"/>
      <c r="I6" s="123"/>
      <c r="J6" s="59"/>
      <c r="K6" s="123"/>
      <c r="L6" s="123"/>
      <c r="N6" s="121"/>
      <c r="O6" s="123"/>
      <c r="P6" s="59"/>
      <c r="Q6" s="123"/>
      <c r="R6" s="123"/>
      <c r="T6" s="121"/>
      <c r="U6" s="123"/>
      <c r="V6" s="59"/>
      <c r="W6" s="123"/>
      <c r="X6" s="123"/>
    </row>
    <row r="7" spans="2:24" ht="26.25" thickBot="1">
      <c r="B7" s="121"/>
      <c r="C7" s="123"/>
      <c r="D7" s="59"/>
      <c r="E7" s="123"/>
      <c r="F7" s="123"/>
      <c r="H7" s="60" t="s">
        <v>117</v>
      </c>
      <c r="I7" s="59">
        <v>18</v>
      </c>
      <c r="J7" s="59">
        <v>16</v>
      </c>
      <c r="K7" s="59">
        <v>18</v>
      </c>
      <c r="L7" s="59"/>
      <c r="N7" s="60" t="s">
        <v>117</v>
      </c>
      <c r="O7" s="59">
        <v>18</v>
      </c>
      <c r="P7" s="59">
        <v>16</v>
      </c>
      <c r="Q7" s="59">
        <v>18</v>
      </c>
      <c r="R7" s="59">
        <v>11</v>
      </c>
      <c r="T7" s="61" t="s">
        <v>117</v>
      </c>
      <c r="U7" s="59">
        <v>18</v>
      </c>
      <c r="V7" s="59">
        <v>16</v>
      </c>
      <c r="W7" s="59">
        <v>18</v>
      </c>
      <c r="X7" s="59"/>
    </row>
    <row r="8" spans="2:24" ht="26.25" customHeight="1" thickBot="1">
      <c r="B8" s="60" t="s">
        <v>117</v>
      </c>
      <c r="C8" s="59">
        <v>18</v>
      </c>
      <c r="D8" s="59">
        <v>16</v>
      </c>
      <c r="E8" s="59">
        <v>18</v>
      </c>
      <c r="F8" s="59" t="s">
        <v>116</v>
      </c>
      <c r="H8" s="60" t="s">
        <v>154</v>
      </c>
      <c r="I8" s="59">
        <v>8</v>
      </c>
      <c r="J8" s="59">
        <v>0</v>
      </c>
      <c r="K8" s="59">
        <v>10</v>
      </c>
      <c r="L8" s="59"/>
      <c r="N8" s="60" t="s">
        <v>154</v>
      </c>
      <c r="O8" s="59">
        <v>8</v>
      </c>
      <c r="P8" s="59">
        <v>0</v>
      </c>
      <c r="Q8" s="59">
        <v>10</v>
      </c>
      <c r="R8" s="59">
        <v>4</v>
      </c>
      <c r="T8" s="61" t="s">
        <v>154</v>
      </c>
      <c r="U8" s="59">
        <v>8</v>
      </c>
      <c r="V8" s="59">
        <v>0</v>
      </c>
      <c r="W8" s="59">
        <v>10</v>
      </c>
      <c r="X8" s="59"/>
    </row>
    <row r="9" spans="2:24" ht="90" customHeight="1" thickBot="1">
      <c r="B9" s="60" t="s">
        <v>154</v>
      </c>
      <c r="C9" s="59">
        <v>8</v>
      </c>
      <c r="D9" s="59">
        <v>0</v>
      </c>
      <c r="E9" s="59">
        <v>10</v>
      </c>
      <c r="F9" s="59" t="s">
        <v>116</v>
      </c>
      <c r="H9" s="60" t="s">
        <v>121</v>
      </c>
      <c r="I9" s="59">
        <v>4</v>
      </c>
      <c r="J9" s="59">
        <v>2</v>
      </c>
      <c r="K9" s="59">
        <v>6</v>
      </c>
      <c r="L9" s="59"/>
      <c r="N9" s="60" t="s">
        <v>121</v>
      </c>
      <c r="O9" s="59">
        <v>4</v>
      </c>
      <c r="P9" s="59">
        <v>2</v>
      </c>
      <c r="Q9" s="59">
        <v>6</v>
      </c>
      <c r="R9" s="59"/>
      <c r="T9" s="120" t="s">
        <v>121</v>
      </c>
      <c r="U9" s="122">
        <v>4</v>
      </c>
      <c r="V9" s="122">
        <v>2</v>
      </c>
      <c r="W9" s="122">
        <v>6</v>
      </c>
      <c r="X9" s="57">
        <v>1</v>
      </c>
    </row>
    <row r="10" spans="2:24" ht="61.5" customHeight="1" thickBot="1">
      <c r="B10" s="120" t="s">
        <v>121</v>
      </c>
      <c r="C10" s="122">
        <v>4</v>
      </c>
      <c r="D10" s="122">
        <v>2</v>
      </c>
      <c r="E10" s="122">
        <v>6</v>
      </c>
      <c r="F10" s="58" t="s">
        <v>155</v>
      </c>
      <c r="H10" s="60" t="s">
        <v>123</v>
      </c>
      <c r="I10" s="59">
        <v>2</v>
      </c>
      <c r="J10" s="59">
        <v>2</v>
      </c>
      <c r="K10" s="59">
        <v>2</v>
      </c>
      <c r="L10" s="59"/>
      <c r="N10" s="60" t="s">
        <v>123</v>
      </c>
      <c r="O10" s="59">
        <v>2</v>
      </c>
      <c r="P10" s="59">
        <v>2</v>
      </c>
      <c r="Q10" s="59">
        <v>2</v>
      </c>
      <c r="R10" s="59"/>
      <c r="T10" s="121"/>
      <c r="U10" s="123"/>
      <c r="V10" s="123"/>
      <c r="W10" s="123"/>
      <c r="X10" s="30" t="s">
        <v>165</v>
      </c>
    </row>
    <row r="11" spans="2:24" ht="64.5" thickBot="1">
      <c r="B11" s="121"/>
      <c r="C11" s="123"/>
      <c r="D11" s="123"/>
      <c r="E11" s="123"/>
      <c r="F11" s="33">
        <v>1</v>
      </c>
      <c r="H11" s="60" t="s">
        <v>124</v>
      </c>
      <c r="I11" s="59">
        <v>3</v>
      </c>
      <c r="J11" s="59">
        <v>1</v>
      </c>
      <c r="K11" s="59">
        <v>0</v>
      </c>
      <c r="L11" s="59"/>
      <c r="N11" s="60" t="s">
        <v>124</v>
      </c>
      <c r="O11" s="59">
        <v>3</v>
      </c>
      <c r="P11" s="59">
        <v>1</v>
      </c>
      <c r="Q11" s="59">
        <v>0</v>
      </c>
      <c r="R11" s="59"/>
      <c r="T11" s="61" t="s">
        <v>123</v>
      </c>
      <c r="U11" s="59">
        <v>2</v>
      </c>
      <c r="V11" s="59">
        <v>2</v>
      </c>
      <c r="W11" s="59">
        <v>2</v>
      </c>
      <c r="X11" s="59"/>
    </row>
    <row r="12" spans="2:24" ht="15" customHeight="1" thickBot="1">
      <c r="B12" s="60" t="s">
        <v>123</v>
      </c>
      <c r="C12" s="59">
        <v>2</v>
      </c>
      <c r="D12" s="59">
        <v>2</v>
      </c>
      <c r="E12" s="59">
        <v>2</v>
      </c>
      <c r="F12" s="59" t="s">
        <v>116</v>
      </c>
      <c r="H12" s="60" t="s">
        <v>156</v>
      </c>
      <c r="I12" s="59">
        <v>0</v>
      </c>
      <c r="J12" s="59">
        <v>0</v>
      </c>
      <c r="K12" s="59">
        <v>0</v>
      </c>
      <c r="L12" s="59"/>
      <c r="N12" s="63" t="s">
        <v>156</v>
      </c>
      <c r="O12" s="64">
        <v>0</v>
      </c>
      <c r="P12" s="64">
        <v>0</v>
      </c>
      <c r="Q12" s="64">
        <v>0</v>
      </c>
      <c r="R12" s="59"/>
      <c r="T12" s="61" t="s">
        <v>124</v>
      </c>
      <c r="U12" s="59">
        <v>3</v>
      </c>
      <c r="V12" s="59">
        <v>1</v>
      </c>
      <c r="W12" s="59">
        <v>0</v>
      </c>
      <c r="X12" s="59"/>
    </row>
    <row r="13" spans="2:24" ht="192" customHeight="1" thickBot="1">
      <c r="B13" s="60" t="s">
        <v>124</v>
      </c>
      <c r="C13" s="59">
        <v>3</v>
      </c>
      <c r="D13" s="59">
        <v>1</v>
      </c>
      <c r="E13" s="59">
        <v>0</v>
      </c>
      <c r="F13" s="59" t="s">
        <v>116</v>
      </c>
      <c r="H13" s="60" t="s">
        <v>125</v>
      </c>
      <c r="I13" s="59">
        <v>61</v>
      </c>
      <c r="J13" s="59">
        <v>60</v>
      </c>
      <c r="K13" s="59">
        <v>65</v>
      </c>
      <c r="L13" s="59">
        <v>66</v>
      </c>
      <c r="N13" s="60" t="s">
        <v>125</v>
      </c>
      <c r="O13" s="59">
        <v>61</v>
      </c>
      <c r="P13" s="59">
        <v>60</v>
      </c>
      <c r="Q13" s="59">
        <v>65</v>
      </c>
      <c r="R13" s="59"/>
      <c r="T13" s="61" t="s">
        <v>156</v>
      </c>
      <c r="U13" s="59">
        <v>0</v>
      </c>
      <c r="V13" s="59">
        <v>0</v>
      </c>
      <c r="W13" s="59">
        <v>0</v>
      </c>
      <c r="X13" s="59"/>
    </row>
    <row r="14" spans="2:24" ht="90" customHeight="1" thickBot="1">
      <c r="B14" s="60" t="s">
        <v>156</v>
      </c>
      <c r="C14" s="59">
        <v>0</v>
      </c>
      <c r="D14" s="59">
        <v>0</v>
      </c>
      <c r="E14" s="59">
        <v>0</v>
      </c>
      <c r="F14" s="59" t="s">
        <v>116</v>
      </c>
      <c r="H14" s="60" t="s">
        <v>127</v>
      </c>
      <c r="I14" s="59">
        <v>62</v>
      </c>
      <c r="J14" s="59">
        <v>65</v>
      </c>
      <c r="K14" s="59">
        <v>68</v>
      </c>
      <c r="L14" s="59">
        <v>70</v>
      </c>
      <c r="N14" s="60" t="s">
        <v>127</v>
      </c>
      <c r="O14" s="59">
        <v>62</v>
      </c>
      <c r="P14" s="59">
        <v>65</v>
      </c>
      <c r="Q14" s="59">
        <v>68</v>
      </c>
      <c r="R14" s="59"/>
      <c r="T14" s="61" t="s">
        <v>125</v>
      </c>
      <c r="U14" s="59">
        <v>61</v>
      </c>
      <c r="V14" s="59">
        <v>60</v>
      </c>
      <c r="W14" s="59">
        <v>65</v>
      </c>
      <c r="X14" s="59"/>
    </row>
    <row r="15" spans="2:24" ht="39" customHeight="1" thickBot="1">
      <c r="B15" s="60" t="s">
        <v>125</v>
      </c>
      <c r="C15" s="59">
        <v>61</v>
      </c>
      <c r="D15" s="59">
        <v>60</v>
      </c>
      <c r="E15" s="59">
        <v>65</v>
      </c>
      <c r="F15" s="59" t="s">
        <v>116</v>
      </c>
      <c r="H15" s="60" t="s">
        <v>129</v>
      </c>
      <c r="I15" s="59">
        <v>1</v>
      </c>
      <c r="J15" s="59">
        <v>1</v>
      </c>
      <c r="K15" s="59">
        <v>1</v>
      </c>
      <c r="L15" s="59">
        <v>1</v>
      </c>
      <c r="N15" s="60" t="s">
        <v>129</v>
      </c>
      <c r="O15" s="59">
        <v>1</v>
      </c>
      <c r="P15" s="59">
        <v>1</v>
      </c>
      <c r="Q15" s="59">
        <v>1</v>
      </c>
      <c r="R15" s="59"/>
      <c r="T15" s="61" t="s">
        <v>127</v>
      </c>
      <c r="U15" s="59">
        <v>62</v>
      </c>
      <c r="V15" s="59">
        <v>65</v>
      </c>
      <c r="W15" s="59">
        <v>68</v>
      </c>
      <c r="X15" s="59"/>
    </row>
    <row r="16" spans="2:24" ht="51.75" customHeight="1" thickBot="1">
      <c r="B16" s="60" t="s">
        <v>127</v>
      </c>
      <c r="C16" s="59">
        <v>62</v>
      </c>
      <c r="D16" s="59">
        <v>65</v>
      </c>
      <c r="E16" s="59">
        <v>68</v>
      </c>
      <c r="F16" s="59" t="s">
        <v>116</v>
      </c>
      <c r="H16" s="60" t="s">
        <v>107</v>
      </c>
      <c r="I16" s="59">
        <v>235</v>
      </c>
      <c r="J16" s="59">
        <v>243</v>
      </c>
      <c r="K16" s="59">
        <v>226</v>
      </c>
      <c r="L16" s="59">
        <f>SUM(L13:L15)</f>
        <v>137</v>
      </c>
      <c r="N16" s="60" t="s">
        <v>107</v>
      </c>
      <c r="O16" s="59">
        <v>235</v>
      </c>
      <c r="P16" s="59">
        <v>243</v>
      </c>
      <c r="Q16" s="59">
        <v>226</v>
      </c>
      <c r="R16" s="59"/>
      <c r="T16" s="61" t="s">
        <v>129</v>
      </c>
      <c r="U16" s="59">
        <v>1</v>
      </c>
      <c r="V16" s="59">
        <v>1</v>
      </c>
      <c r="W16" s="59">
        <v>1</v>
      </c>
      <c r="X16" s="59"/>
    </row>
    <row r="17" spans="2:24" ht="51.75" thickBot="1">
      <c r="B17" s="60" t="s">
        <v>129</v>
      </c>
      <c r="C17" s="59">
        <v>1</v>
      </c>
      <c r="D17" s="59">
        <v>1</v>
      </c>
      <c r="E17" s="59">
        <v>1</v>
      </c>
      <c r="F17" s="59" t="s">
        <v>116</v>
      </c>
      <c r="T17" s="61" t="s">
        <v>107</v>
      </c>
      <c r="U17" s="59">
        <v>235</v>
      </c>
      <c r="V17" s="59">
        <v>243</v>
      </c>
      <c r="W17" s="59">
        <v>226</v>
      </c>
      <c r="X17" s="59"/>
    </row>
    <row r="18" spans="2:24" ht="15" thickBot="1">
      <c r="B18" s="60" t="s">
        <v>107</v>
      </c>
      <c r="C18" s="59">
        <v>235</v>
      </c>
      <c r="D18" s="59">
        <v>243</v>
      </c>
      <c r="E18" s="59">
        <v>226</v>
      </c>
      <c r="F18" s="59">
        <v>3</v>
      </c>
    </row>
    <row r="24" spans="2:24" ht="15" thickBot="1"/>
    <row r="25" spans="2:24" ht="15" thickBot="1">
      <c r="B25" s="55" t="s">
        <v>105</v>
      </c>
      <c r="C25" s="70">
        <v>2022</v>
      </c>
      <c r="D25" s="70">
        <v>2023</v>
      </c>
      <c r="E25" s="70">
        <v>2024</v>
      </c>
      <c r="F25" s="70">
        <v>2025</v>
      </c>
    </row>
    <row r="26" spans="2:24" ht="26.25" thickBot="1">
      <c r="B26" s="60" t="s">
        <v>111</v>
      </c>
      <c r="C26" s="71">
        <v>66</v>
      </c>
      <c r="D26" s="71">
        <v>75</v>
      </c>
      <c r="E26" s="71">
        <v>56</v>
      </c>
      <c r="F26" s="71">
        <f>F4+R3+X3</f>
        <v>76</v>
      </c>
    </row>
    <row r="27" spans="2:24" ht="21.75" customHeight="1">
      <c r="B27" s="120" t="s">
        <v>158</v>
      </c>
      <c r="C27" s="125">
        <v>10</v>
      </c>
      <c r="D27" s="125">
        <v>21</v>
      </c>
      <c r="E27" s="125">
        <v>0</v>
      </c>
      <c r="F27" s="125">
        <f>R4</f>
        <v>14</v>
      </c>
    </row>
    <row r="28" spans="2:24">
      <c r="B28" s="124"/>
      <c r="C28" s="126"/>
      <c r="D28" s="126"/>
      <c r="E28" s="126"/>
      <c r="F28" s="126"/>
    </row>
    <row r="29" spans="2:24" ht="15" thickBot="1">
      <c r="B29" s="121"/>
      <c r="C29" s="127"/>
      <c r="D29" s="127"/>
      <c r="E29" s="127"/>
      <c r="F29" s="127"/>
    </row>
    <row r="30" spans="2:24" ht="26.25" thickBot="1">
      <c r="B30" s="60" t="s">
        <v>117</v>
      </c>
      <c r="C30" s="71">
        <v>18</v>
      </c>
      <c r="D30" s="71">
        <v>16</v>
      </c>
      <c r="E30" s="71">
        <v>18</v>
      </c>
      <c r="F30" s="71">
        <f>R7</f>
        <v>11</v>
      </c>
    </row>
    <row r="31" spans="2:24" ht="77.25" thickBot="1">
      <c r="B31" s="60" t="s">
        <v>154</v>
      </c>
      <c r="C31" s="71">
        <v>8</v>
      </c>
      <c r="D31" s="71">
        <v>0</v>
      </c>
      <c r="E31" s="71">
        <v>10</v>
      </c>
      <c r="F31" s="71">
        <f>R8</f>
        <v>4</v>
      </c>
    </row>
    <row r="32" spans="2:24" ht="26.25" thickBot="1">
      <c r="B32" s="60" t="s">
        <v>121</v>
      </c>
      <c r="C32" s="71">
        <v>4</v>
      </c>
      <c r="D32" s="71">
        <v>2</v>
      </c>
      <c r="E32" s="71">
        <v>6</v>
      </c>
      <c r="F32" s="71">
        <f>F11+X9</f>
        <v>2</v>
      </c>
    </row>
    <row r="33" spans="2:6" ht="15" thickBot="1">
      <c r="B33" s="60" t="s">
        <v>123</v>
      </c>
      <c r="C33" s="71">
        <v>2</v>
      </c>
      <c r="D33" s="71">
        <v>2</v>
      </c>
      <c r="E33" s="71">
        <v>2</v>
      </c>
      <c r="F33" s="71"/>
    </row>
    <row r="34" spans="2:6" ht="51.75" thickBot="1">
      <c r="B34" s="60" t="s">
        <v>124</v>
      </c>
      <c r="C34" s="71">
        <v>3</v>
      </c>
      <c r="D34" s="71">
        <v>1</v>
      </c>
      <c r="E34" s="71">
        <v>0</v>
      </c>
      <c r="F34" s="71"/>
    </row>
    <row r="35" spans="2:6" ht="15" thickBot="1">
      <c r="B35" s="60" t="s">
        <v>125</v>
      </c>
      <c r="C35" s="71">
        <v>61</v>
      </c>
      <c r="D35" s="71">
        <v>60</v>
      </c>
      <c r="E35" s="71">
        <v>65</v>
      </c>
      <c r="F35" s="71">
        <f>L13</f>
        <v>66</v>
      </c>
    </row>
    <row r="36" spans="2:6" ht="15" thickBot="1">
      <c r="B36" s="60" t="s">
        <v>127</v>
      </c>
      <c r="C36" s="71">
        <v>62</v>
      </c>
      <c r="D36" s="71">
        <v>65</v>
      </c>
      <c r="E36" s="71">
        <v>68</v>
      </c>
      <c r="F36" s="71">
        <f>L14</f>
        <v>70</v>
      </c>
    </row>
    <row r="37" spans="2:6" ht="51.75" thickBot="1">
      <c r="B37" s="60" t="s">
        <v>129</v>
      </c>
      <c r="C37" s="71">
        <v>1</v>
      </c>
      <c r="D37" s="71">
        <v>1</v>
      </c>
      <c r="E37" s="71">
        <v>1</v>
      </c>
      <c r="F37" s="71">
        <f>L15</f>
        <v>1</v>
      </c>
    </row>
    <row r="38" spans="2:6" ht="15" thickBot="1">
      <c r="B38" s="60" t="s">
        <v>107</v>
      </c>
      <c r="C38" s="71">
        <v>235</v>
      </c>
      <c r="D38" s="71">
        <v>243</v>
      </c>
      <c r="E38" s="71">
        <v>226</v>
      </c>
      <c r="F38" s="71">
        <f>SUM(F26:F37)</f>
        <v>244</v>
      </c>
    </row>
  </sheetData>
  <mergeCells count="33">
    <mergeCell ref="X4:X6"/>
    <mergeCell ref="T9:T10"/>
    <mergeCell ref="U9:U10"/>
    <mergeCell ref="V9:V10"/>
    <mergeCell ref="W9:W10"/>
    <mergeCell ref="T4:T6"/>
    <mergeCell ref="U4:U6"/>
    <mergeCell ref="W4:W6"/>
    <mergeCell ref="O4:O6"/>
    <mergeCell ref="Q4:Q6"/>
    <mergeCell ref="R4:R6"/>
    <mergeCell ref="B3:B4"/>
    <mergeCell ref="C3:C4"/>
    <mergeCell ref="D3:D4"/>
    <mergeCell ref="E3:E4"/>
    <mergeCell ref="B5:B7"/>
    <mergeCell ref="C5:C7"/>
    <mergeCell ref="E5:E7"/>
    <mergeCell ref="F5:F7"/>
    <mergeCell ref="I4:I6"/>
    <mergeCell ref="K4:K6"/>
    <mergeCell ref="L4:L6"/>
    <mergeCell ref="H4:H6"/>
    <mergeCell ref="B10:B11"/>
    <mergeCell ref="C10:C11"/>
    <mergeCell ref="D10:D11"/>
    <mergeCell ref="B27:B29"/>
    <mergeCell ref="N4:N6"/>
    <mergeCell ref="C27:C29"/>
    <mergeCell ref="E27:E29"/>
    <mergeCell ref="F27:F29"/>
    <mergeCell ref="D27:D29"/>
    <mergeCell ref="E10:E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6"/>
  <sheetViews>
    <sheetView workbookViewId="0">
      <selection activeCell="B2" sqref="B2:E6"/>
    </sheetView>
  </sheetViews>
  <sheetFormatPr defaultRowHeight="14.25"/>
  <cols>
    <col min="2" max="2" width="17.875" customWidth="1"/>
    <col min="3" max="3" width="15.75" customWidth="1"/>
    <col min="4" max="4" width="16.625" customWidth="1"/>
    <col min="5" max="5" width="16.25" customWidth="1"/>
  </cols>
  <sheetData>
    <row r="1" spans="2:5" ht="15" thickBot="1"/>
    <row r="2" spans="2:5" ht="39" thickBot="1">
      <c r="B2" s="65" t="s">
        <v>161</v>
      </c>
      <c r="C2" s="56" t="s">
        <v>162</v>
      </c>
      <c r="D2" s="56" t="s">
        <v>163</v>
      </c>
      <c r="E2" s="56" t="s">
        <v>107</v>
      </c>
    </row>
    <row r="3" spans="2:5" ht="15" thickBot="1">
      <c r="B3" s="62">
        <v>2022</v>
      </c>
      <c r="C3" s="59">
        <v>213</v>
      </c>
      <c r="D3" s="59">
        <v>22</v>
      </c>
      <c r="E3" s="59">
        <v>235</v>
      </c>
    </row>
    <row r="4" spans="2:5" ht="15" thickBot="1">
      <c r="B4" s="62">
        <v>2023</v>
      </c>
      <c r="C4" s="59">
        <v>225</v>
      </c>
      <c r="D4" s="59">
        <v>18</v>
      </c>
      <c r="E4" s="59">
        <v>243</v>
      </c>
    </row>
    <row r="5" spans="2:5" ht="15" thickBot="1">
      <c r="B5" s="62">
        <v>2024</v>
      </c>
      <c r="C5" s="59">
        <v>209</v>
      </c>
      <c r="D5" s="59">
        <v>17</v>
      </c>
      <c r="E5" s="59">
        <v>226</v>
      </c>
    </row>
    <row r="6" spans="2:5" ht="15" thickBot="1">
      <c r="B6" s="62">
        <v>2025</v>
      </c>
      <c r="C6" s="59">
        <f>Arkusz7!C33</f>
        <v>220</v>
      </c>
      <c r="D6" s="59">
        <f>Arkusz7!D33</f>
        <v>25</v>
      </c>
      <c r="E6" s="59">
        <f>SUM(C6:D6)</f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T33"/>
  <sheetViews>
    <sheetView topLeftCell="A13" zoomScale="80" zoomScaleNormal="80" workbookViewId="0">
      <selection activeCell="I29" sqref="I29"/>
    </sheetView>
  </sheetViews>
  <sheetFormatPr defaultRowHeight="14.25"/>
  <cols>
    <col min="2" max="2" width="33.875" customWidth="1"/>
    <col min="3" max="3" width="10.625" customWidth="1"/>
    <col min="4" max="4" width="14.125" customWidth="1"/>
    <col min="5" max="5" width="14.625" customWidth="1"/>
    <col min="7" max="7" width="25.625" customWidth="1"/>
    <col min="8" max="8" width="14.875" customWidth="1"/>
    <col min="9" max="9" width="15.75" customWidth="1"/>
    <col min="10" max="10" width="11.25" customWidth="1"/>
    <col min="11" max="11" width="9.25" customWidth="1"/>
    <col min="12" max="12" width="27.625" customWidth="1"/>
    <col min="17" max="17" width="16.25" customWidth="1"/>
  </cols>
  <sheetData>
    <row r="1" spans="2:20" ht="15" thickBot="1">
      <c r="B1" t="s">
        <v>160</v>
      </c>
      <c r="G1" t="s">
        <v>157</v>
      </c>
      <c r="L1" t="s">
        <v>159</v>
      </c>
      <c r="Q1" t="s">
        <v>166</v>
      </c>
    </row>
    <row r="2" spans="2:20" ht="64.5" thickBot="1">
      <c r="B2" s="55" t="s">
        <v>105</v>
      </c>
      <c r="C2" s="66" t="s">
        <v>162</v>
      </c>
      <c r="D2" s="67" t="s">
        <v>163</v>
      </c>
      <c r="E2" s="66" t="s">
        <v>107</v>
      </c>
      <c r="G2" s="55" t="s">
        <v>105</v>
      </c>
      <c r="H2" s="66" t="s">
        <v>162</v>
      </c>
      <c r="I2" s="67" t="s">
        <v>163</v>
      </c>
      <c r="J2" s="66" t="s">
        <v>107</v>
      </c>
      <c r="L2" s="55" t="s">
        <v>105</v>
      </c>
      <c r="M2" s="66" t="s">
        <v>162</v>
      </c>
      <c r="N2" s="67" t="s">
        <v>163</v>
      </c>
      <c r="O2" s="66" t="s">
        <v>107</v>
      </c>
      <c r="Q2" s="55" t="s">
        <v>105</v>
      </c>
      <c r="R2" s="66" t="s">
        <v>162</v>
      </c>
      <c r="S2" s="67" t="s">
        <v>163</v>
      </c>
      <c r="T2" s="66" t="s">
        <v>107</v>
      </c>
    </row>
    <row r="3" spans="2:20" ht="39" thickBot="1">
      <c r="B3" s="68" t="s">
        <v>111</v>
      </c>
      <c r="C3" s="59">
        <v>22</v>
      </c>
      <c r="D3" s="59">
        <v>0</v>
      </c>
      <c r="E3" s="59">
        <v>22</v>
      </c>
      <c r="G3" s="129" t="s">
        <v>111</v>
      </c>
      <c r="H3" s="58"/>
      <c r="I3" s="122" t="s">
        <v>116</v>
      </c>
      <c r="J3" s="122">
        <v>2</v>
      </c>
      <c r="L3" s="68" t="s">
        <v>111</v>
      </c>
      <c r="M3" s="59"/>
      <c r="N3" s="59"/>
      <c r="O3" s="59"/>
      <c r="Q3" s="69" t="s">
        <v>111</v>
      </c>
      <c r="R3" s="59">
        <v>45</v>
      </c>
      <c r="S3" s="59">
        <v>8</v>
      </c>
      <c r="T3" s="59">
        <f>SUM(R3:S3)</f>
        <v>53</v>
      </c>
    </row>
    <row r="4" spans="2:20" ht="39" thickBot="1">
      <c r="B4" s="60" t="s">
        <v>158</v>
      </c>
      <c r="C4" s="59">
        <v>13</v>
      </c>
      <c r="D4" s="59">
        <v>1</v>
      </c>
      <c r="E4" s="59">
        <v>14</v>
      </c>
      <c r="G4" s="130"/>
      <c r="H4" s="33">
        <v>2</v>
      </c>
      <c r="I4" s="123"/>
      <c r="J4" s="123"/>
      <c r="L4" s="60" t="s">
        <v>164</v>
      </c>
      <c r="M4" s="59"/>
      <c r="N4" s="59"/>
      <c r="O4" s="59"/>
      <c r="Q4" s="61" t="s">
        <v>164</v>
      </c>
      <c r="R4" s="59"/>
      <c r="S4" s="59"/>
      <c r="T4" s="59"/>
    </row>
    <row r="5" spans="2:20" ht="51.75" customHeight="1" thickBot="1">
      <c r="B5" s="60" t="s">
        <v>117</v>
      </c>
      <c r="C5" s="59">
        <v>11</v>
      </c>
      <c r="D5" s="59">
        <v>0</v>
      </c>
      <c r="E5" s="59">
        <v>11</v>
      </c>
      <c r="G5" s="60" t="s">
        <v>164</v>
      </c>
      <c r="H5" s="59" t="s">
        <v>116</v>
      </c>
      <c r="I5" s="59" t="s">
        <v>116</v>
      </c>
      <c r="J5" s="59" t="s">
        <v>116</v>
      </c>
      <c r="L5" s="60" t="s">
        <v>154</v>
      </c>
      <c r="M5" s="59"/>
      <c r="N5" s="59"/>
      <c r="O5" s="59"/>
      <c r="Q5" s="61" t="s">
        <v>154</v>
      </c>
      <c r="R5" s="59"/>
      <c r="S5" s="59"/>
      <c r="T5" s="59"/>
    </row>
    <row r="6" spans="2:20" ht="281.25" customHeight="1" thickBot="1">
      <c r="B6" s="60" t="s">
        <v>154</v>
      </c>
      <c r="C6" s="59">
        <v>3</v>
      </c>
      <c r="D6" s="59">
        <v>1</v>
      </c>
      <c r="E6" s="59">
        <v>4</v>
      </c>
      <c r="G6" s="60" t="s">
        <v>154</v>
      </c>
      <c r="H6" s="59" t="s">
        <v>116</v>
      </c>
      <c r="I6" s="59" t="s">
        <v>116</v>
      </c>
      <c r="J6" s="59" t="s">
        <v>116</v>
      </c>
      <c r="L6" s="60" t="s">
        <v>121</v>
      </c>
      <c r="M6" s="59"/>
      <c r="N6" s="59"/>
      <c r="O6" s="59"/>
      <c r="Q6" s="120" t="s">
        <v>121</v>
      </c>
      <c r="R6" s="57">
        <v>1</v>
      </c>
      <c r="S6" s="122">
        <v>0</v>
      </c>
      <c r="T6" s="122">
        <v>1</v>
      </c>
    </row>
    <row r="7" spans="2:20" ht="61.5" customHeight="1" thickBot="1">
      <c r="B7" s="60" t="s">
        <v>121</v>
      </c>
      <c r="C7" s="59"/>
      <c r="D7" s="59"/>
      <c r="E7" s="59"/>
      <c r="G7" s="120" t="s">
        <v>121</v>
      </c>
      <c r="H7" s="58"/>
      <c r="I7" s="122" t="s">
        <v>116</v>
      </c>
      <c r="J7" s="122">
        <v>1</v>
      </c>
      <c r="L7" s="60" t="s">
        <v>123</v>
      </c>
      <c r="M7" s="59"/>
      <c r="N7" s="59"/>
      <c r="O7" s="59"/>
      <c r="Q7" s="121"/>
      <c r="R7" s="72" t="s">
        <v>165</v>
      </c>
      <c r="S7" s="123"/>
      <c r="T7" s="123"/>
    </row>
    <row r="8" spans="2:20" ht="15" thickBot="1">
      <c r="B8" s="60" t="s">
        <v>123</v>
      </c>
      <c r="C8" s="59"/>
      <c r="D8" s="59"/>
      <c r="E8" s="59"/>
      <c r="G8" s="121"/>
      <c r="H8" s="33">
        <v>1</v>
      </c>
      <c r="I8" s="123"/>
      <c r="J8" s="123"/>
      <c r="L8" s="60" t="s">
        <v>125</v>
      </c>
      <c r="M8" s="59">
        <v>63</v>
      </c>
      <c r="N8" s="59">
        <v>3</v>
      </c>
      <c r="O8" s="59">
        <v>66</v>
      </c>
      <c r="Q8" s="61" t="s">
        <v>123</v>
      </c>
      <c r="R8" s="59"/>
      <c r="S8" s="59"/>
      <c r="T8" s="59"/>
    </row>
    <row r="9" spans="2:20" ht="26.25" customHeight="1" thickBot="1">
      <c r="B9" s="60" t="s">
        <v>125</v>
      </c>
      <c r="C9" s="59"/>
      <c r="D9" s="59"/>
      <c r="E9" s="59"/>
      <c r="G9" s="60" t="s">
        <v>123</v>
      </c>
      <c r="H9" s="59" t="s">
        <v>116</v>
      </c>
      <c r="I9" s="59" t="s">
        <v>116</v>
      </c>
      <c r="J9" s="59" t="s">
        <v>116</v>
      </c>
      <c r="L9" s="60" t="s">
        <v>127</v>
      </c>
      <c r="M9" s="59">
        <v>58</v>
      </c>
      <c r="N9" s="59">
        <v>12</v>
      </c>
      <c r="O9" s="59">
        <v>70</v>
      </c>
      <c r="Q9" s="61" t="s">
        <v>125</v>
      </c>
      <c r="R9" s="59"/>
      <c r="S9" s="59"/>
      <c r="T9" s="59"/>
    </row>
    <row r="10" spans="2:20" ht="39" customHeight="1" thickBot="1">
      <c r="B10" s="60" t="s">
        <v>127</v>
      </c>
      <c r="C10" s="59"/>
      <c r="D10" s="59"/>
      <c r="E10" s="59"/>
      <c r="G10" s="60" t="s">
        <v>125</v>
      </c>
      <c r="H10" s="59" t="s">
        <v>116</v>
      </c>
      <c r="I10" s="59" t="s">
        <v>116</v>
      </c>
      <c r="J10" s="59" t="s">
        <v>116</v>
      </c>
      <c r="L10" s="60" t="s">
        <v>129</v>
      </c>
      <c r="M10" s="59">
        <v>1</v>
      </c>
      <c r="N10" s="59">
        <v>0</v>
      </c>
      <c r="O10" s="59">
        <v>1</v>
      </c>
      <c r="Q10" s="61" t="s">
        <v>127</v>
      </c>
      <c r="R10" s="59"/>
      <c r="S10" s="59"/>
      <c r="T10" s="59"/>
    </row>
    <row r="11" spans="2:20" ht="51.75" customHeight="1" thickBot="1">
      <c r="B11" s="60" t="s">
        <v>129</v>
      </c>
      <c r="C11" s="59"/>
      <c r="D11" s="59"/>
      <c r="E11" s="59"/>
      <c r="G11" s="60" t="s">
        <v>127</v>
      </c>
      <c r="H11" s="59" t="s">
        <v>116</v>
      </c>
      <c r="I11" s="59" t="s">
        <v>116</v>
      </c>
      <c r="J11" s="59" t="s">
        <v>116</v>
      </c>
      <c r="L11" s="60" t="s">
        <v>107</v>
      </c>
      <c r="M11" s="59">
        <f>SUM(M3:M10)</f>
        <v>122</v>
      </c>
      <c r="N11" s="59">
        <f>SUM(N3:N10)</f>
        <v>15</v>
      </c>
      <c r="O11" s="59">
        <f>SUM(O3:O10)</f>
        <v>137</v>
      </c>
      <c r="Q11" s="61" t="s">
        <v>129</v>
      </c>
      <c r="R11" s="59"/>
      <c r="S11" s="59"/>
      <c r="T11" s="59"/>
    </row>
    <row r="12" spans="2:20" ht="51.75" thickBot="1">
      <c r="B12" s="60" t="s">
        <v>107</v>
      </c>
      <c r="C12" s="59">
        <f>SUM(C3:C11)</f>
        <v>49</v>
      </c>
      <c r="D12" s="59">
        <f>SUM(D3:D11)</f>
        <v>2</v>
      </c>
      <c r="E12" s="59">
        <f>SUM(E3:E11)</f>
        <v>51</v>
      </c>
      <c r="G12" s="60" t="s">
        <v>129</v>
      </c>
      <c r="H12" s="59" t="s">
        <v>116</v>
      </c>
      <c r="I12" s="59"/>
      <c r="J12" s="59" t="s">
        <v>116</v>
      </c>
      <c r="Q12" s="61" t="s">
        <v>107</v>
      </c>
      <c r="R12" s="59">
        <f>SUM(R3:R11)</f>
        <v>46</v>
      </c>
      <c r="S12" s="59">
        <f>SUM(S3:S11)</f>
        <v>8</v>
      </c>
      <c r="T12" s="59">
        <f>SUM(T3:T11)</f>
        <v>54</v>
      </c>
    </row>
    <row r="13" spans="2:20" ht="15" thickBot="1">
      <c r="G13" s="60" t="s">
        <v>107</v>
      </c>
      <c r="H13" s="59">
        <f>SUM(H3:H12)</f>
        <v>3</v>
      </c>
      <c r="I13" s="59"/>
      <c r="J13" s="59">
        <f>SUM(J3:J12)</f>
        <v>3</v>
      </c>
    </row>
    <row r="18" spans="2:8">
      <c r="H18">
        <f>E12+J13+O11+T12</f>
        <v>245</v>
      </c>
    </row>
    <row r="22" spans="2:8" ht="15" thickBot="1"/>
    <row r="23" spans="2:8" ht="39" thickBot="1">
      <c r="B23" s="55" t="s">
        <v>105</v>
      </c>
      <c r="C23" s="66" t="s">
        <v>162</v>
      </c>
      <c r="D23" s="67" t="s">
        <v>163</v>
      </c>
      <c r="E23" s="66" t="s">
        <v>107</v>
      </c>
    </row>
    <row r="24" spans="2:8" ht="26.25" thickBot="1">
      <c r="B24" s="68" t="s">
        <v>111</v>
      </c>
      <c r="C24" s="59">
        <f>C3+H4+R3</f>
        <v>69</v>
      </c>
      <c r="D24" s="59">
        <f>D3+S3</f>
        <v>8</v>
      </c>
      <c r="E24" s="59">
        <f>SUM(C24:D24)</f>
        <v>77</v>
      </c>
    </row>
    <row r="25" spans="2:8" ht="39" thickBot="1">
      <c r="B25" s="60" t="s">
        <v>158</v>
      </c>
      <c r="C25" s="59">
        <f>C4</f>
        <v>13</v>
      </c>
      <c r="D25" s="59">
        <v>1</v>
      </c>
      <c r="E25" s="59">
        <f>SUM(C25:D25)</f>
        <v>14</v>
      </c>
    </row>
    <row r="26" spans="2:8" ht="26.25" thickBot="1">
      <c r="B26" s="60" t="s">
        <v>117</v>
      </c>
      <c r="C26" s="59">
        <f>C5</f>
        <v>11</v>
      </c>
      <c r="D26" s="59">
        <v>0</v>
      </c>
      <c r="E26" s="59">
        <f>SUM(C26:D26)</f>
        <v>11</v>
      </c>
    </row>
    <row r="27" spans="2:8" ht="64.5" thickBot="1">
      <c r="B27" s="60" t="s">
        <v>154</v>
      </c>
      <c r="C27" s="59">
        <f>C6</f>
        <v>3</v>
      </c>
      <c r="D27" s="59">
        <v>1</v>
      </c>
      <c r="E27" s="59">
        <f>SUM(C27:D27)</f>
        <v>4</v>
      </c>
    </row>
    <row r="28" spans="2:8" ht="26.25" thickBot="1">
      <c r="B28" s="60" t="s">
        <v>121</v>
      </c>
      <c r="C28" s="59">
        <f>H8+R6</f>
        <v>2</v>
      </c>
      <c r="D28" s="59"/>
      <c r="E28" s="59">
        <f>SUM(C28:D28)</f>
        <v>2</v>
      </c>
    </row>
    <row r="29" spans="2:8" ht="15" thickBot="1">
      <c r="B29" s="60" t="s">
        <v>123</v>
      </c>
      <c r="C29" s="59"/>
      <c r="D29" s="59"/>
      <c r="E29" s="59"/>
    </row>
    <row r="30" spans="2:8" ht="15" thickBot="1">
      <c r="B30" s="60" t="s">
        <v>125</v>
      </c>
      <c r="C30" s="59">
        <v>63</v>
      </c>
      <c r="D30" s="59">
        <v>3</v>
      </c>
      <c r="E30" s="59">
        <f>SUM(C30:D30)</f>
        <v>66</v>
      </c>
    </row>
    <row r="31" spans="2:8" ht="15" thickBot="1">
      <c r="B31" s="60" t="s">
        <v>127</v>
      </c>
      <c r="C31" s="59">
        <v>58</v>
      </c>
      <c r="D31" s="59">
        <v>12</v>
      </c>
      <c r="E31" s="59">
        <f>SUM(C31:D31)</f>
        <v>70</v>
      </c>
    </row>
    <row r="32" spans="2:8" ht="39" thickBot="1">
      <c r="B32" s="60" t="s">
        <v>129</v>
      </c>
      <c r="C32" s="59">
        <v>1</v>
      </c>
      <c r="D32" s="59">
        <v>0</v>
      </c>
      <c r="E32" s="59">
        <f>SUM(C32:D32)</f>
        <v>1</v>
      </c>
    </row>
    <row r="33" spans="2:5" ht="15" thickBot="1">
      <c r="B33" s="60" t="s">
        <v>107</v>
      </c>
      <c r="C33" s="59">
        <f>SUM(C24:C32)</f>
        <v>220</v>
      </c>
      <c r="D33" s="59">
        <f>SUM(D24:D32)</f>
        <v>25</v>
      </c>
      <c r="E33" s="59">
        <f>SUM(E24:E32)</f>
        <v>245</v>
      </c>
    </row>
  </sheetData>
  <mergeCells count="9">
    <mergeCell ref="Q6:Q7"/>
    <mergeCell ref="S6:S7"/>
    <mergeCell ref="T6:T7"/>
    <mergeCell ref="G3:G4"/>
    <mergeCell ref="I3:I4"/>
    <mergeCell ref="J3:J4"/>
    <mergeCell ref="G7:G8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Arkusz5!_GoBack</vt:lpstr>
      <vt:lpstr>Arkusz1!Obszar_wydruku</vt:lpstr>
    </vt:vector>
  </TitlesOfParts>
  <Company>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umolle01</dc:creator>
  <cp:lastModifiedBy>umolle01</cp:lastModifiedBy>
  <cp:lastPrinted>2026-05-15T11:58:57Z</cp:lastPrinted>
  <dcterms:created xsi:type="dcterms:W3CDTF">2022-01-11T10:42:04Z</dcterms:created>
  <dcterms:modified xsi:type="dcterms:W3CDTF">2026-05-15T13:12:08Z</dcterms:modified>
</cp:coreProperties>
</file>